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2_Bevölkerung\ausländische Bevölkerung\2018\"/>
    </mc:Choice>
  </mc:AlternateContent>
  <bookViews>
    <workbookView xWindow="0" yWindow="0" windowWidth="20730" windowHeight="11760" firstSheet="1" activeTab="1"/>
  </bookViews>
  <sheets>
    <sheet name="Deckblatt" sheetId="11" r:id="rId1"/>
    <sheet name="A.1_2018-abs" sheetId="37" r:id="rId2"/>
    <sheet name="A.2_2018-proz" sheetId="38" r:id="rId3"/>
    <sheet name="A.3_2017-abs " sheetId="29" r:id="rId4"/>
    <sheet name="A.4_2017-proz" sheetId="30" r:id="rId5"/>
    <sheet name="A.5_Entw 2017 bis 2018 abs." sheetId="35" r:id="rId6"/>
    <sheet name="A.6_Entw 2017 bis 2018 in proz" sheetId="36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7" l="1"/>
  <c r="E12" i="36" l="1"/>
  <c r="F12" i="36"/>
  <c r="G12" i="36"/>
  <c r="H12" i="36"/>
  <c r="I12" i="36"/>
  <c r="J12" i="36"/>
  <c r="K12" i="36"/>
  <c r="L12" i="36"/>
  <c r="M12" i="36"/>
  <c r="N12" i="36"/>
  <c r="O12" i="36"/>
  <c r="P12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F11" i="36"/>
  <c r="G11" i="36"/>
  <c r="H11" i="36"/>
  <c r="I11" i="36"/>
  <c r="J11" i="36"/>
  <c r="K11" i="36"/>
  <c r="L11" i="36"/>
  <c r="M11" i="36"/>
  <c r="N11" i="36"/>
  <c r="O11" i="36"/>
  <c r="P11" i="36"/>
  <c r="E11" i="36"/>
  <c r="E12" i="35"/>
  <c r="F12" i="35"/>
  <c r="G12" i="35"/>
  <c r="H12" i="35"/>
  <c r="I12" i="35"/>
  <c r="J12" i="35"/>
  <c r="K12" i="35"/>
  <c r="L12" i="35"/>
  <c r="M12" i="35"/>
  <c r="N12" i="35"/>
  <c r="O12" i="35"/>
  <c r="E13" i="35"/>
  <c r="F13" i="35"/>
  <c r="G13" i="35"/>
  <c r="H13" i="35"/>
  <c r="I13" i="35"/>
  <c r="J13" i="35"/>
  <c r="K13" i="35"/>
  <c r="L13" i="35"/>
  <c r="M13" i="35"/>
  <c r="N13" i="35"/>
  <c r="O13" i="35"/>
  <c r="E14" i="35"/>
  <c r="F14" i="35"/>
  <c r="G14" i="35"/>
  <c r="H14" i="35"/>
  <c r="I14" i="35"/>
  <c r="J14" i="35"/>
  <c r="K14" i="35"/>
  <c r="L14" i="35"/>
  <c r="M14" i="35"/>
  <c r="N14" i="35"/>
  <c r="O14" i="35"/>
  <c r="E15" i="35"/>
  <c r="F15" i="35"/>
  <c r="G15" i="35"/>
  <c r="H15" i="35"/>
  <c r="I15" i="35"/>
  <c r="J15" i="35"/>
  <c r="K15" i="35"/>
  <c r="L15" i="35"/>
  <c r="M15" i="35"/>
  <c r="N15" i="35"/>
  <c r="O15" i="35"/>
  <c r="E16" i="35"/>
  <c r="F16" i="35"/>
  <c r="G16" i="35"/>
  <c r="H16" i="35"/>
  <c r="I16" i="35"/>
  <c r="J16" i="35"/>
  <c r="K16" i="35"/>
  <c r="L16" i="35"/>
  <c r="M16" i="35"/>
  <c r="N16" i="35"/>
  <c r="O16" i="35"/>
  <c r="E17" i="35"/>
  <c r="F17" i="35"/>
  <c r="G17" i="35"/>
  <c r="H17" i="35"/>
  <c r="I17" i="35"/>
  <c r="J17" i="35"/>
  <c r="K17" i="35"/>
  <c r="L17" i="35"/>
  <c r="M17" i="35"/>
  <c r="N17" i="35"/>
  <c r="O17" i="35"/>
  <c r="E18" i="35"/>
  <c r="F18" i="35"/>
  <c r="G18" i="35"/>
  <c r="H18" i="35"/>
  <c r="I18" i="35"/>
  <c r="J18" i="35"/>
  <c r="K18" i="35"/>
  <c r="L18" i="35"/>
  <c r="M18" i="35"/>
  <c r="N18" i="35"/>
  <c r="O18" i="35"/>
  <c r="E19" i="35"/>
  <c r="F19" i="35"/>
  <c r="G19" i="35"/>
  <c r="H19" i="35"/>
  <c r="I19" i="35"/>
  <c r="J19" i="35"/>
  <c r="K19" i="35"/>
  <c r="L19" i="35"/>
  <c r="M19" i="35"/>
  <c r="N19" i="35"/>
  <c r="O19" i="35"/>
  <c r="E20" i="35"/>
  <c r="F20" i="35"/>
  <c r="G20" i="35"/>
  <c r="H20" i="35"/>
  <c r="I20" i="35"/>
  <c r="J20" i="35"/>
  <c r="K20" i="35"/>
  <c r="L20" i="35"/>
  <c r="M20" i="35"/>
  <c r="N20" i="35"/>
  <c r="O20" i="35"/>
  <c r="E21" i="35"/>
  <c r="F21" i="35"/>
  <c r="G21" i="35"/>
  <c r="H21" i="35"/>
  <c r="I21" i="35"/>
  <c r="J21" i="35"/>
  <c r="K21" i="35"/>
  <c r="L21" i="35"/>
  <c r="M21" i="35"/>
  <c r="N21" i="35"/>
  <c r="O21" i="35"/>
  <c r="E22" i="35"/>
  <c r="F22" i="35"/>
  <c r="G22" i="35"/>
  <c r="H22" i="35"/>
  <c r="I22" i="35"/>
  <c r="J22" i="35"/>
  <c r="K22" i="35"/>
  <c r="L22" i="35"/>
  <c r="M22" i="35"/>
  <c r="N22" i="35"/>
  <c r="O22" i="35"/>
  <c r="E23" i="35"/>
  <c r="F23" i="35"/>
  <c r="G23" i="35"/>
  <c r="H23" i="35"/>
  <c r="I23" i="35"/>
  <c r="J23" i="35"/>
  <c r="K23" i="35"/>
  <c r="L23" i="35"/>
  <c r="M23" i="35"/>
  <c r="N23" i="35"/>
  <c r="O23" i="35"/>
  <c r="E24" i="35"/>
  <c r="F24" i="35"/>
  <c r="G24" i="35"/>
  <c r="H24" i="35"/>
  <c r="I24" i="35"/>
  <c r="J24" i="35"/>
  <c r="K24" i="35"/>
  <c r="L24" i="35"/>
  <c r="M24" i="35"/>
  <c r="N24" i="35"/>
  <c r="O24" i="35"/>
  <c r="E25" i="35"/>
  <c r="F25" i="35"/>
  <c r="G25" i="35"/>
  <c r="H25" i="35"/>
  <c r="I25" i="35"/>
  <c r="J25" i="35"/>
  <c r="K25" i="35"/>
  <c r="L25" i="35"/>
  <c r="M25" i="35"/>
  <c r="N25" i="35"/>
  <c r="O25" i="35"/>
  <c r="E26" i="35"/>
  <c r="F26" i="35"/>
  <c r="G26" i="35"/>
  <c r="H26" i="35"/>
  <c r="I26" i="35"/>
  <c r="J26" i="35"/>
  <c r="K26" i="35"/>
  <c r="L26" i="35"/>
  <c r="M26" i="35"/>
  <c r="N26" i="35"/>
  <c r="O26" i="35"/>
  <c r="E27" i="35"/>
  <c r="F27" i="35"/>
  <c r="G27" i="35"/>
  <c r="H27" i="35"/>
  <c r="I27" i="35"/>
  <c r="J27" i="35"/>
  <c r="K27" i="35"/>
  <c r="L27" i="35"/>
  <c r="M27" i="35"/>
  <c r="N27" i="35"/>
  <c r="O27" i="35"/>
  <c r="E28" i="35"/>
  <c r="F28" i="35"/>
  <c r="G28" i="35"/>
  <c r="H28" i="35"/>
  <c r="I28" i="35"/>
  <c r="J28" i="35"/>
  <c r="K28" i="35"/>
  <c r="L28" i="35"/>
  <c r="M28" i="35"/>
  <c r="N28" i="35"/>
  <c r="O28" i="35"/>
  <c r="E29" i="35"/>
  <c r="F29" i="35"/>
  <c r="G29" i="35"/>
  <c r="H29" i="35"/>
  <c r="I29" i="35"/>
  <c r="J29" i="35"/>
  <c r="K29" i="35"/>
  <c r="L29" i="35"/>
  <c r="M29" i="35"/>
  <c r="N29" i="35"/>
  <c r="O29" i="35"/>
  <c r="E30" i="35"/>
  <c r="F30" i="35"/>
  <c r="G30" i="35"/>
  <c r="H30" i="35"/>
  <c r="I30" i="35"/>
  <c r="J30" i="35"/>
  <c r="K30" i="35"/>
  <c r="L30" i="35"/>
  <c r="M30" i="35"/>
  <c r="N30" i="35"/>
  <c r="O30" i="35"/>
  <c r="F11" i="35"/>
  <c r="G11" i="35"/>
  <c r="H11" i="35"/>
  <c r="I11" i="35"/>
  <c r="J11" i="35"/>
  <c r="K11" i="35"/>
  <c r="L11" i="35"/>
  <c r="M11" i="35"/>
  <c r="N11" i="35"/>
  <c r="O11" i="35"/>
  <c r="E11" i="35"/>
  <c r="G30" i="38"/>
  <c r="H30" i="38"/>
  <c r="I30" i="38"/>
  <c r="J30" i="38"/>
  <c r="K30" i="38"/>
  <c r="L30" i="38"/>
  <c r="M30" i="38"/>
  <c r="N30" i="38"/>
  <c r="O30" i="38"/>
  <c r="P30" i="38"/>
  <c r="F30" i="38"/>
  <c r="G29" i="38"/>
  <c r="H29" i="38"/>
  <c r="I29" i="38"/>
  <c r="J29" i="38"/>
  <c r="K29" i="38"/>
  <c r="L29" i="38"/>
  <c r="M29" i="38"/>
  <c r="N29" i="38"/>
  <c r="O29" i="38"/>
  <c r="F29" i="38"/>
  <c r="G28" i="38"/>
  <c r="H28" i="38"/>
  <c r="I28" i="38"/>
  <c r="J28" i="38"/>
  <c r="K28" i="38"/>
  <c r="L28" i="38"/>
  <c r="M28" i="38"/>
  <c r="N28" i="38"/>
  <c r="O28" i="38"/>
  <c r="F28" i="38"/>
  <c r="G27" i="38"/>
  <c r="H27" i="38"/>
  <c r="I27" i="38"/>
  <c r="J27" i="38"/>
  <c r="K27" i="38"/>
  <c r="L27" i="38"/>
  <c r="M27" i="38"/>
  <c r="N27" i="38"/>
  <c r="O27" i="38"/>
  <c r="F27" i="38"/>
  <c r="G22" i="38"/>
  <c r="H22" i="38"/>
  <c r="I22" i="38"/>
  <c r="J22" i="38"/>
  <c r="K22" i="38"/>
  <c r="L22" i="38"/>
  <c r="M22" i="38"/>
  <c r="N22" i="38"/>
  <c r="O22" i="38"/>
  <c r="F22" i="38"/>
  <c r="F28" i="37"/>
  <c r="G28" i="37"/>
  <c r="H28" i="37"/>
  <c r="I28" i="37"/>
  <c r="J28" i="37"/>
  <c r="K28" i="37"/>
  <c r="L28" i="37"/>
  <c r="M28" i="37"/>
  <c r="N28" i="37"/>
  <c r="O28" i="37"/>
  <c r="F27" i="37"/>
  <c r="G27" i="37"/>
  <c r="H27" i="37"/>
  <c r="I27" i="37"/>
  <c r="J27" i="37"/>
  <c r="K27" i="37"/>
  <c r="L27" i="37"/>
  <c r="M27" i="37"/>
  <c r="N27" i="37"/>
  <c r="O27" i="37"/>
  <c r="P27" i="37"/>
  <c r="F22" i="37"/>
  <c r="G22" i="37"/>
  <c r="H22" i="37"/>
  <c r="I22" i="37"/>
  <c r="J22" i="37"/>
  <c r="K22" i="37"/>
  <c r="L22" i="37"/>
  <c r="M22" i="37"/>
  <c r="N22" i="37"/>
  <c r="O22" i="37"/>
  <c r="F12" i="38"/>
  <c r="G12" i="38"/>
  <c r="H12" i="38"/>
  <c r="I12" i="38"/>
  <c r="J12" i="38"/>
  <c r="K12" i="38"/>
  <c r="L12" i="38"/>
  <c r="M12" i="38"/>
  <c r="N12" i="38"/>
  <c r="O12" i="38"/>
  <c r="F13" i="38"/>
  <c r="G13" i="38"/>
  <c r="H13" i="38"/>
  <c r="I13" i="38"/>
  <c r="J13" i="38"/>
  <c r="K13" i="38"/>
  <c r="L13" i="38"/>
  <c r="M13" i="38"/>
  <c r="N13" i="38"/>
  <c r="O13" i="38"/>
  <c r="F14" i="38"/>
  <c r="G14" i="38"/>
  <c r="H14" i="38"/>
  <c r="I14" i="38"/>
  <c r="J14" i="38"/>
  <c r="K14" i="38"/>
  <c r="L14" i="38"/>
  <c r="M14" i="38"/>
  <c r="N14" i="38"/>
  <c r="O14" i="38"/>
  <c r="F15" i="38"/>
  <c r="G15" i="38"/>
  <c r="H15" i="38"/>
  <c r="I15" i="38"/>
  <c r="J15" i="38"/>
  <c r="K15" i="38"/>
  <c r="L15" i="38"/>
  <c r="M15" i="38"/>
  <c r="N15" i="38"/>
  <c r="O15" i="38"/>
  <c r="F16" i="38"/>
  <c r="G16" i="38"/>
  <c r="H16" i="38"/>
  <c r="I16" i="38"/>
  <c r="J16" i="38"/>
  <c r="K16" i="38"/>
  <c r="L16" i="38"/>
  <c r="M16" i="38"/>
  <c r="N16" i="38"/>
  <c r="O16" i="38"/>
  <c r="F17" i="38"/>
  <c r="G17" i="38"/>
  <c r="H17" i="38"/>
  <c r="I17" i="38"/>
  <c r="J17" i="38"/>
  <c r="K17" i="38"/>
  <c r="L17" i="38"/>
  <c r="M17" i="38"/>
  <c r="N17" i="38"/>
  <c r="O17" i="38"/>
  <c r="F18" i="38"/>
  <c r="G18" i="38"/>
  <c r="H18" i="38"/>
  <c r="I18" i="38"/>
  <c r="J18" i="38"/>
  <c r="K18" i="38"/>
  <c r="L18" i="38"/>
  <c r="M18" i="38"/>
  <c r="N18" i="38"/>
  <c r="O18" i="38"/>
  <c r="F19" i="38"/>
  <c r="G19" i="38"/>
  <c r="H19" i="38"/>
  <c r="I19" i="38"/>
  <c r="J19" i="38"/>
  <c r="K19" i="38"/>
  <c r="L19" i="38"/>
  <c r="M19" i="38"/>
  <c r="N19" i="38"/>
  <c r="O19" i="38"/>
  <c r="F20" i="38"/>
  <c r="G20" i="38"/>
  <c r="H20" i="38"/>
  <c r="I20" i="38"/>
  <c r="J20" i="38"/>
  <c r="K20" i="38"/>
  <c r="L20" i="38"/>
  <c r="M20" i="38"/>
  <c r="N20" i="38"/>
  <c r="O20" i="38"/>
  <c r="F21" i="38"/>
  <c r="G21" i="38"/>
  <c r="H21" i="38"/>
  <c r="I21" i="38"/>
  <c r="J21" i="38"/>
  <c r="K21" i="38"/>
  <c r="L21" i="38"/>
  <c r="M21" i="38"/>
  <c r="N21" i="38"/>
  <c r="O21" i="38"/>
  <c r="F23" i="38"/>
  <c r="G23" i="38"/>
  <c r="H23" i="38"/>
  <c r="I23" i="38"/>
  <c r="J23" i="38"/>
  <c r="K23" i="38"/>
  <c r="L23" i="38"/>
  <c r="M23" i="38"/>
  <c r="N23" i="38"/>
  <c r="O23" i="38"/>
  <c r="F24" i="38"/>
  <c r="G24" i="38"/>
  <c r="H24" i="38"/>
  <c r="I24" i="38"/>
  <c r="J24" i="38"/>
  <c r="K24" i="38"/>
  <c r="L24" i="38"/>
  <c r="M24" i="38"/>
  <c r="N24" i="38"/>
  <c r="O24" i="38"/>
  <c r="F25" i="38"/>
  <c r="G25" i="38"/>
  <c r="H25" i="38"/>
  <c r="I25" i="38"/>
  <c r="J25" i="38"/>
  <c r="K25" i="38"/>
  <c r="L25" i="38"/>
  <c r="M25" i="38"/>
  <c r="N25" i="38"/>
  <c r="O25" i="38"/>
  <c r="F26" i="38"/>
  <c r="G26" i="38"/>
  <c r="H26" i="38"/>
  <c r="I26" i="38"/>
  <c r="J26" i="38"/>
  <c r="K26" i="38"/>
  <c r="L26" i="38"/>
  <c r="M26" i="38"/>
  <c r="N26" i="38"/>
  <c r="O26" i="38"/>
  <c r="G11" i="38"/>
  <c r="H11" i="38"/>
  <c r="I11" i="38"/>
  <c r="J11" i="38"/>
  <c r="K11" i="38"/>
  <c r="L11" i="38"/>
  <c r="M11" i="38"/>
  <c r="N11" i="38"/>
  <c r="O11" i="38"/>
  <c r="F11" i="38"/>
  <c r="E30" i="38" l="1"/>
  <c r="P29" i="38"/>
  <c r="E29" i="38"/>
  <c r="P28" i="38"/>
  <c r="E28" i="38"/>
  <c r="P27" i="38"/>
  <c r="E27" i="38"/>
  <c r="P26" i="38"/>
  <c r="E26" i="38"/>
  <c r="P25" i="38"/>
  <c r="E25" i="38"/>
  <c r="P24" i="38"/>
  <c r="E24" i="38"/>
  <c r="P23" i="38"/>
  <c r="E23" i="38"/>
  <c r="P22" i="38"/>
  <c r="E22" i="38"/>
  <c r="P21" i="38"/>
  <c r="E21" i="38"/>
  <c r="P20" i="38"/>
  <c r="E20" i="38"/>
  <c r="P19" i="38"/>
  <c r="E19" i="38"/>
  <c r="P18" i="38"/>
  <c r="E18" i="38"/>
  <c r="P17" i="38"/>
  <c r="E17" i="38"/>
  <c r="P16" i="38"/>
  <c r="E16" i="38"/>
  <c r="P15" i="38"/>
  <c r="E15" i="38"/>
  <c r="P14" i="38"/>
  <c r="E14" i="38"/>
  <c r="P13" i="38"/>
  <c r="E13" i="38"/>
  <c r="P12" i="38"/>
  <c r="E12" i="38"/>
  <c r="E4" i="38"/>
  <c r="P30" i="37"/>
  <c r="E4" i="37"/>
  <c r="E4" i="36" l="1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8" i="35"/>
  <c r="P29" i="35"/>
  <c r="P11" i="35"/>
  <c r="F30" i="29" l="1"/>
  <c r="G30" i="29"/>
  <c r="H30" i="29"/>
  <c r="I30" i="29"/>
  <c r="J30" i="29"/>
  <c r="K30" i="29"/>
  <c r="L30" i="29"/>
  <c r="M30" i="29"/>
  <c r="N30" i="29"/>
  <c r="O30" i="29"/>
  <c r="E30" i="29"/>
  <c r="P30" i="29" l="1"/>
  <c r="P30" i="35" l="1"/>
  <c r="E4" i="35"/>
  <c r="F12" i="30" l="1"/>
  <c r="G12" i="30"/>
  <c r="H12" i="30"/>
  <c r="I12" i="30"/>
  <c r="J12" i="30"/>
  <c r="K12" i="30"/>
  <c r="L12" i="30"/>
  <c r="M12" i="30"/>
  <c r="N12" i="30"/>
  <c r="O12" i="30"/>
  <c r="P12" i="30"/>
  <c r="F13" i="30"/>
  <c r="G13" i="30"/>
  <c r="H13" i="30"/>
  <c r="I13" i="30"/>
  <c r="J13" i="30"/>
  <c r="K13" i="30"/>
  <c r="L13" i="30"/>
  <c r="M13" i="30"/>
  <c r="N13" i="30"/>
  <c r="O13" i="30"/>
  <c r="P13" i="30"/>
  <c r="F14" i="30"/>
  <c r="G14" i="30"/>
  <c r="H14" i="30"/>
  <c r="I14" i="30"/>
  <c r="J14" i="30"/>
  <c r="K14" i="30"/>
  <c r="L14" i="30"/>
  <c r="M14" i="30"/>
  <c r="N14" i="30"/>
  <c r="O14" i="30"/>
  <c r="P14" i="30"/>
  <c r="F15" i="30"/>
  <c r="G15" i="30"/>
  <c r="H15" i="30"/>
  <c r="I15" i="30"/>
  <c r="J15" i="30"/>
  <c r="K15" i="30"/>
  <c r="L15" i="30"/>
  <c r="M15" i="30"/>
  <c r="N15" i="30"/>
  <c r="O15" i="30"/>
  <c r="P15" i="30"/>
  <c r="F16" i="30"/>
  <c r="G16" i="30"/>
  <c r="H16" i="30"/>
  <c r="I16" i="30"/>
  <c r="J16" i="30"/>
  <c r="K16" i="30"/>
  <c r="L16" i="30"/>
  <c r="M16" i="30"/>
  <c r="N16" i="30"/>
  <c r="O16" i="30"/>
  <c r="P16" i="30"/>
  <c r="F17" i="30"/>
  <c r="G17" i="30"/>
  <c r="H17" i="30"/>
  <c r="I17" i="30"/>
  <c r="J17" i="30"/>
  <c r="K17" i="30"/>
  <c r="L17" i="30"/>
  <c r="M17" i="30"/>
  <c r="N17" i="30"/>
  <c r="O17" i="30"/>
  <c r="P17" i="30"/>
  <c r="F18" i="30"/>
  <c r="G18" i="30"/>
  <c r="H18" i="30"/>
  <c r="I18" i="30"/>
  <c r="J18" i="30"/>
  <c r="K18" i="30"/>
  <c r="L18" i="30"/>
  <c r="M18" i="30"/>
  <c r="N18" i="30"/>
  <c r="O18" i="30"/>
  <c r="P18" i="30"/>
  <c r="F19" i="30"/>
  <c r="G19" i="30"/>
  <c r="H19" i="30"/>
  <c r="I19" i="30"/>
  <c r="J19" i="30"/>
  <c r="K19" i="30"/>
  <c r="L19" i="30"/>
  <c r="M19" i="30"/>
  <c r="N19" i="30"/>
  <c r="O19" i="30"/>
  <c r="P19" i="30"/>
  <c r="F20" i="30"/>
  <c r="G20" i="30"/>
  <c r="H20" i="30"/>
  <c r="I20" i="30"/>
  <c r="J20" i="30"/>
  <c r="K20" i="30"/>
  <c r="L20" i="30"/>
  <c r="M20" i="30"/>
  <c r="N20" i="30"/>
  <c r="O20" i="30"/>
  <c r="P20" i="30"/>
  <c r="F21" i="30"/>
  <c r="G21" i="30"/>
  <c r="H21" i="30"/>
  <c r="I21" i="30"/>
  <c r="J21" i="30"/>
  <c r="K21" i="30"/>
  <c r="L21" i="30"/>
  <c r="M21" i="30"/>
  <c r="N21" i="30"/>
  <c r="O21" i="30"/>
  <c r="P21" i="30"/>
  <c r="F22" i="30"/>
  <c r="G22" i="30"/>
  <c r="H22" i="30"/>
  <c r="I22" i="30"/>
  <c r="J22" i="30"/>
  <c r="K22" i="30"/>
  <c r="L22" i="30"/>
  <c r="M22" i="30"/>
  <c r="N22" i="30"/>
  <c r="O22" i="30"/>
  <c r="P22" i="30"/>
  <c r="F23" i="30"/>
  <c r="G23" i="30"/>
  <c r="H23" i="30"/>
  <c r="I23" i="30"/>
  <c r="J23" i="30"/>
  <c r="K23" i="30"/>
  <c r="L23" i="30"/>
  <c r="M23" i="30"/>
  <c r="N23" i="30"/>
  <c r="O23" i="30"/>
  <c r="P23" i="30"/>
  <c r="F24" i="30"/>
  <c r="G24" i="30"/>
  <c r="H24" i="30"/>
  <c r="I24" i="30"/>
  <c r="J24" i="30"/>
  <c r="K24" i="30"/>
  <c r="L24" i="30"/>
  <c r="M24" i="30"/>
  <c r="N24" i="30"/>
  <c r="O24" i="30"/>
  <c r="P24" i="30"/>
  <c r="F25" i="30"/>
  <c r="G25" i="30"/>
  <c r="H25" i="30"/>
  <c r="I25" i="30"/>
  <c r="J25" i="30"/>
  <c r="K25" i="30"/>
  <c r="L25" i="30"/>
  <c r="M25" i="30"/>
  <c r="N25" i="30"/>
  <c r="O25" i="30"/>
  <c r="P25" i="30"/>
  <c r="F26" i="30"/>
  <c r="G26" i="30"/>
  <c r="H26" i="30"/>
  <c r="I26" i="30"/>
  <c r="J26" i="30"/>
  <c r="K26" i="30"/>
  <c r="L26" i="30"/>
  <c r="M26" i="30"/>
  <c r="N26" i="30"/>
  <c r="O26" i="30"/>
  <c r="P26" i="30"/>
  <c r="F27" i="30"/>
  <c r="G27" i="30"/>
  <c r="H27" i="30"/>
  <c r="I27" i="30"/>
  <c r="J27" i="30"/>
  <c r="K27" i="30"/>
  <c r="L27" i="30"/>
  <c r="M27" i="30"/>
  <c r="N27" i="30"/>
  <c r="O27" i="30"/>
  <c r="F28" i="30"/>
  <c r="G28" i="30"/>
  <c r="H28" i="30"/>
  <c r="I28" i="30"/>
  <c r="J28" i="30"/>
  <c r="K28" i="30"/>
  <c r="L28" i="30"/>
  <c r="M28" i="30"/>
  <c r="N28" i="30"/>
  <c r="O28" i="30"/>
  <c r="P28" i="30"/>
  <c r="F29" i="30"/>
  <c r="G29" i="30"/>
  <c r="H29" i="30"/>
  <c r="I29" i="30"/>
  <c r="J29" i="30"/>
  <c r="K29" i="30"/>
  <c r="L29" i="30"/>
  <c r="M29" i="30"/>
  <c r="N29" i="30"/>
  <c r="O29" i="30"/>
  <c r="P29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12" i="30"/>
  <c r="F11" i="30"/>
  <c r="G11" i="30"/>
  <c r="H11" i="30"/>
  <c r="I11" i="30"/>
  <c r="J11" i="30"/>
  <c r="K11" i="30"/>
  <c r="L11" i="30"/>
  <c r="M11" i="30"/>
  <c r="N11" i="30"/>
  <c r="O11" i="30"/>
  <c r="E11" i="30"/>
  <c r="P27" i="29"/>
  <c r="G30" i="30"/>
  <c r="P27" i="35" l="1"/>
  <c r="P27" i="30"/>
  <c r="P30" i="30"/>
  <c r="L30" i="30"/>
  <c r="J30" i="30"/>
  <c r="F30" i="30"/>
  <c r="O30" i="30"/>
  <c r="M30" i="30"/>
  <c r="K30" i="30"/>
  <c r="I30" i="30"/>
  <c r="E30" i="30"/>
  <c r="N30" i="30"/>
  <c r="H30" i="30"/>
  <c r="E4" i="30"/>
  <c r="E4" i="11"/>
  <c r="E4" i="29"/>
</calcChain>
</file>

<file path=xl/sharedStrings.xml><?xml version="1.0" encoding="utf-8"?>
<sst xmlns="http://schemas.openxmlformats.org/spreadsheetml/2006/main" count="245" uniqueCount="65">
  <si>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</si>
  <si>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</si>
  <si>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</si>
  <si>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</si>
  <si>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</si>
  <si>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</si>
  <si>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</si>
  <si>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</si>
  <si>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</si>
  <si>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</si>
  <si>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</si>
  <si>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</si>
  <si>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</si>
  <si>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</si>
  <si>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</si>
  <si>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</si>
  <si>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Metropole Ruhr
</t>
  </si>
  <si>
    <t>NRW</t>
  </si>
  <si>
    <t>Quelle: Landesbetrieb für Information und Technik, NRW.</t>
  </si>
  <si>
    <t>Bearbeitung: Regionalstatistik Ruhr.</t>
  </si>
  <si>
    <t>Insgesamt</t>
  </si>
  <si>
    <t>Inhalt</t>
  </si>
  <si>
    <t>Anmerkung</t>
  </si>
  <si>
    <t>NRW ohne Metropole Ruhr</t>
  </si>
  <si>
    <t>Ausländische Bevölkerung</t>
  </si>
  <si>
    <t>A.1</t>
  </si>
  <si>
    <t>nach Nationalität</t>
  </si>
  <si>
    <t xml:space="preserve">Ausländische Bevölkerung </t>
  </si>
  <si>
    <t>Die Daten sind aus dem Ausländerzentralregister Köln, veröffentlicht von Information und Technik NRW</t>
  </si>
  <si>
    <t>Türkei</t>
  </si>
  <si>
    <t xml:space="preserve">  Griechen-land</t>
  </si>
  <si>
    <t xml:space="preserve">  Rumänien</t>
  </si>
  <si>
    <t>Bosnien-Herzegowina</t>
  </si>
  <si>
    <t>Irak</t>
  </si>
  <si>
    <t>Syrien, Arabische Republik</t>
  </si>
  <si>
    <t>Summe Kreise</t>
  </si>
  <si>
    <t>Ab dem Berichtsjahr 2000 ist die Zuordnung der lebend Geborenen wegen der Reform des Staatsangehörigkeitsrechts beeinflusst.</t>
  </si>
  <si>
    <t>A.2</t>
  </si>
  <si>
    <t>Ausländer nach Nationalitäten 31.12.2017 - absolut -</t>
  </si>
  <si>
    <t>Ausländer nach Nationalitäten 31.12.2017 - in Prozent -</t>
  </si>
  <si>
    <t>Kreise</t>
  </si>
  <si>
    <r>
      <t xml:space="preserve">nach Nationalität am </t>
    </r>
    <r>
      <rPr>
        <b/>
        <sz val="8"/>
        <rFont val="Arial"/>
        <family val="2"/>
      </rPr>
      <t>31.12.2017 - absolut -</t>
    </r>
  </si>
  <si>
    <r>
      <t xml:space="preserve">nach Nationalität am </t>
    </r>
    <r>
      <rPr>
        <b/>
        <sz val="8"/>
        <rFont val="Arial"/>
        <family val="2"/>
      </rPr>
      <t>31.12.2017 - in Prozent -</t>
    </r>
  </si>
  <si>
    <t>Bulgarien</t>
  </si>
  <si>
    <t>Italien</t>
  </si>
  <si>
    <t>Polen</t>
  </si>
  <si>
    <t>Serbien ohne Kosovo</t>
  </si>
  <si>
    <t>https://www.destatis.de/DE/ZahlenFakten/GesellschaftStaat/Bevoelkerung/MigrationIntegration/Methoden/Auslaenderzentralregister.html</t>
  </si>
  <si>
    <t>Destatis:</t>
  </si>
  <si>
    <t>Ausländerzentralregister und Unterschiede zur Bevölkerungsfortschreibung unter:</t>
  </si>
  <si>
    <r>
      <t xml:space="preserve">nach Nationalität am </t>
    </r>
    <r>
      <rPr>
        <b/>
        <sz val="8"/>
        <rFont val="Arial"/>
        <family val="2"/>
      </rPr>
      <t>31.12.2018 - absolut -</t>
    </r>
  </si>
  <si>
    <t>Stand: 31.12.2018</t>
  </si>
  <si>
    <t>Ausländer nach Nationalitäten 31.12.2018 - absolut -</t>
  </si>
  <si>
    <t>Ausländer nach Nationalitäten 31.12.2018 - in Prozent -</t>
  </si>
  <si>
    <t>A.1_2018-abs</t>
  </si>
  <si>
    <t>A.2_2018-proz</t>
  </si>
  <si>
    <t>A.3_2017-abs</t>
  </si>
  <si>
    <t>A.4_2017-proz</t>
  </si>
  <si>
    <t>Entwicklung der Ausländerzahlen von 2017 bis 2018 - absolut -</t>
  </si>
  <si>
    <t>A.5_Entw. 2017 bis 2018 abs</t>
  </si>
  <si>
    <t>A.6_Entw. 2017 bis 2018 in proz</t>
  </si>
  <si>
    <t>Entwicklung der Ausländerzahlen von 2017 bis 2018 - in Prozent -</t>
  </si>
  <si>
    <t>nach Nationalität             Entwicklung vom 31.12.2017 bis 31.12.2018 - in Prozent -</t>
  </si>
  <si>
    <t>nach Nationalität             Entwicklung vom 31.12.2017 bis 31.12.2018 - absolut -</t>
  </si>
  <si>
    <r>
      <t xml:space="preserve">nach Nationalität am </t>
    </r>
    <r>
      <rPr>
        <b/>
        <sz val="8"/>
        <rFont val="Arial"/>
        <family val="2"/>
      </rPr>
      <t>31.12.2018 - in Prozent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</si>
</sst>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9" fillId="0" borderId="0"/>
    <xf numFmtId="0" fontId="21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85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5" fillId="0" borderId="2" xfId="0" applyFont="1" applyBorder="1"/>
    <xf numFmtId="49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1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/>
    <xf numFmtId="3" fontId="18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Border="1"/>
    <xf numFmtId="0" fontId="5" fillId="0" borderId="0" xfId="0" applyFont="1"/>
    <xf numFmtId="0" fontId="10" fillId="0" borderId="0" xfId="0" applyFont="1" applyAlignment="1">
      <alignment horizontal="left" vertic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/>
    </xf>
    <xf numFmtId="0" fontId="20" fillId="0" borderId="0" xfId="0" applyFont="1"/>
    <xf numFmtId="0" fontId="4" fillId="0" borderId="0" xfId="0" applyFont="1" applyBorder="1"/>
    <xf numFmtId="0" fontId="22" fillId="0" borderId="0" xfId="2" applyFont="1" applyBorder="1" applyAlignment="1">
      <alignment horizontal="left"/>
    </xf>
    <xf numFmtId="0" fontId="3" fillId="0" borderId="0" xfId="0" applyFont="1" applyBorder="1"/>
    <xf numFmtId="0" fontId="23" fillId="0" borderId="0" xfId="1" applyNumberFormat="1" applyFont="1" applyFill="1" applyBorder="1" applyAlignment="1">
      <alignment vertical="center" wrapText="1"/>
    </xf>
    <xf numFmtId="0" fontId="19" fillId="0" borderId="0" xfId="1" applyAlignment="1"/>
    <xf numFmtId="0" fontId="23" fillId="0" borderId="0" xfId="1" applyNumberFormat="1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164" fontId="10" fillId="0" borderId="0" xfId="0" applyNumberFormat="1" applyFont="1" applyFill="1" applyBorder="1" applyAlignment="1">
      <alignment horizontal="right" vertical="center" wrapText="1"/>
    </xf>
    <xf numFmtId="0" fontId="2" fillId="0" borderId="0" xfId="2" applyFont="1" applyBorder="1" applyAlignment="1">
      <alignment horizontal="left"/>
    </xf>
    <xf numFmtId="164" fontId="1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20" fillId="0" borderId="2" xfId="0" applyFont="1" applyBorder="1"/>
    <xf numFmtId="0" fontId="20" fillId="0" borderId="1" xfId="0" applyFont="1" applyBorder="1"/>
    <xf numFmtId="3" fontId="20" fillId="0" borderId="0" xfId="0" applyNumberFormat="1" applyFont="1" applyFill="1"/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3" fontId="26" fillId="0" borderId="0" xfId="0" applyNumberFormat="1" applyFont="1" applyFill="1"/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1" fillId="0" borderId="0" xfId="0" applyFont="1" applyBorder="1"/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1" fillId="0" borderId="0" xfId="2"/>
    <xf numFmtId="0" fontId="2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7">
    <cellStyle name="Link" xfId="2" builtinId="8"/>
    <cellStyle name="Link 2" xfId="4"/>
    <cellStyle name="Standard" xfId="0" builtinId="0"/>
    <cellStyle name="Standard 2" xfId="1"/>
    <cellStyle name="Standard 2 2" xfId="5"/>
    <cellStyle name="Standard 3" xfId="3"/>
    <cellStyle name="Standard 4" xfId="6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35</xdr:row>
      <xdr:rowOff>104775</xdr:rowOff>
    </xdr:from>
    <xdr:to>
      <xdr:col>16</xdr:col>
      <xdr:colOff>161700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35</xdr:row>
      <xdr:rowOff>104775</xdr:rowOff>
    </xdr:from>
    <xdr:to>
      <xdr:col>16</xdr:col>
      <xdr:colOff>161700</xdr:colOff>
      <xdr:row>39</xdr:row>
      <xdr:rowOff>137760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05650"/>
          <a:ext cx="1800000" cy="75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25"/>
  <sheetViews>
    <sheetView showGridLines="0" workbookViewId="0">
      <selection activeCell="D11" sqref="D11"/>
    </sheetView>
  </sheetViews>
  <sheetFormatPr baseColWidth="10" defaultRowHeight="15" x14ac:dyDescent="0.25"/>
  <cols>
    <col min="1" max="1" width="1.7109375" customWidth="1"/>
    <col min="3" max="3" width="28.42578125" customWidth="1"/>
    <col min="4" max="4" width="106.7109375" bestFit="1" customWidth="1"/>
  </cols>
  <sheetData>
    <row r="2" spans="2:5" ht="15.75" x14ac:dyDescent="0.25">
      <c r="D2" s="3"/>
    </row>
    <row r="3" spans="2:5" ht="15.75" x14ac:dyDescent="0.25">
      <c r="D3" s="3"/>
    </row>
    <row r="4" spans="2:5" ht="15.75" x14ac:dyDescent="0.25">
      <c r="B4" s="2" t="s">
        <v>25</v>
      </c>
      <c r="C4" s="4" t="s">
        <v>24</v>
      </c>
      <c r="D4" s="3"/>
      <c r="E4" t="str">
        <f>Deckblatt!C6</f>
        <v>Stand: 31.12.2018</v>
      </c>
    </row>
    <row r="5" spans="2:5" x14ac:dyDescent="0.25">
      <c r="B5" s="5"/>
      <c r="C5" s="6" t="s">
        <v>26</v>
      </c>
    </row>
    <row r="6" spans="2:5" x14ac:dyDescent="0.25">
      <c r="B6" s="5"/>
      <c r="C6" s="36" t="s">
        <v>51</v>
      </c>
    </row>
    <row r="8" spans="2:5" x14ac:dyDescent="0.25">
      <c r="C8" s="41"/>
      <c r="D8" s="41"/>
    </row>
    <row r="9" spans="2:5" ht="15.75" x14ac:dyDescent="0.25">
      <c r="C9" s="4" t="s">
        <v>21</v>
      </c>
      <c r="D9" s="42"/>
    </row>
    <row r="10" spans="2:5" x14ac:dyDescent="0.25">
      <c r="C10" s="79" t="s">
        <v>54</v>
      </c>
      <c r="D10" s="76" t="s">
        <v>52</v>
      </c>
    </row>
    <row r="11" spans="2:5" x14ac:dyDescent="0.25">
      <c r="C11" s="79" t="s">
        <v>55</v>
      </c>
      <c r="D11" s="76" t="s">
        <v>53</v>
      </c>
    </row>
    <row r="12" spans="2:5" x14ac:dyDescent="0.25">
      <c r="C12" s="79" t="s">
        <v>56</v>
      </c>
      <c r="D12" s="76" t="s">
        <v>38</v>
      </c>
    </row>
    <row r="13" spans="2:5" x14ac:dyDescent="0.25">
      <c r="C13" s="79" t="s">
        <v>57</v>
      </c>
      <c r="D13" s="76" t="s">
        <v>39</v>
      </c>
    </row>
    <row r="14" spans="2:5" x14ac:dyDescent="0.25">
      <c r="C14" s="79" t="s">
        <v>59</v>
      </c>
      <c r="D14" s="76" t="s">
        <v>58</v>
      </c>
    </row>
    <row r="15" spans="2:5" x14ac:dyDescent="0.25">
      <c r="C15" s="79" t="s">
        <v>60</v>
      </c>
      <c r="D15" s="76" t="s">
        <v>61</v>
      </c>
    </row>
    <row r="16" spans="2:5" x14ac:dyDescent="0.25">
      <c r="C16" s="43"/>
      <c r="D16" s="44"/>
    </row>
    <row r="17" spans="3:13" ht="15.75" x14ac:dyDescent="0.25">
      <c r="C17" s="4" t="s">
        <v>22</v>
      </c>
      <c r="D17" s="44"/>
    </row>
    <row r="18" spans="3:13" x14ac:dyDescent="0.25">
      <c r="C18" s="52" t="s">
        <v>28</v>
      </c>
      <c r="D18" s="44"/>
    </row>
    <row r="19" spans="3:13" x14ac:dyDescent="0.25">
      <c r="C19" s="54" t="s">
        <v>36</v>
      </c>
    </row>
    <row r="20" spans="3:13" x14ac:dyDescent="0.25">
      <c r="C20" s="54" t="s">
        <v>49</v>
      </c>
    </row>
    <row r="21" spans="3:13" ht="19.5" customHeight="1" x14ac:dyDescent="0.25">
      <c r="C21" s="43" t="s">
        <v>48</v>
      </c>
      <c r="D21" s="77" t="s">
        <v>47</v>
      </c>
    </row>
    <row r="22" spans="3:13" x14ac:dyDescent="0.25">
      <c r="C22" s="43"/>
    </row>
    <row r="23" spans="3:13" x14ac:dyDescent="0.25">
      <c r="C23" s="43"/>
      <c r="D23" s="45"/>
      <c r="E23" s="46"/>
      <c r="F23" s="46"/>
      <c r="G23" s="46"/>
      <c r="H23" s="46"/>
      <c r="I23" s="46"/>
      <c r="J23" s="46"/>
      <c r="K23" s="46"/>
      <c r="L23" s="46"/>
      <c r="M23" s="46"/>
    </row>
    <row r="24" spans="3:13" x14ac:dyDescent="0.25">
      <c r="D24" s="45"/>
      <c r="E24" s="46"/>
      <c r="F24" s="46"/>
      <c r="G24" s="46"/>
      <c r="H24" s="46"/>
      <c r="I24" s="46"/>
      <c r="J24" s="46"/>
      <c r="K24" s="46"/>
      <c r="L24" s="46"/>
      <c r="M24" s="46"/>
    </row>
    <row r="25" spans="3:13" x14ac:dyDescent="0.25">
      <c r="D25" s="47"/>
      <c r="E25" s="46"/>
      <c r="F25" s="46"/>
      <c r="G25" s="46"/>
      <c r="H25" s="46"/>
      <c r="I25" s="46"/>
      <c r="J25" s="46"/>
      <c r="K25" s="46"/>
      <c r="L25" s="46"/>
      <c r="M25" s="46"/>
    </row>
  </sheetData>
  <hyperlinks>
    <hyperlink ref="C10" location="'A.1_2018-abs'!Z1S1" display="A.1_2018-abs"/>
    <hyperlink ref="C11" location="'A.2_2018-proz'!Z1S1" display="A.2_2018-proz"/>
    <hyperlink ref="C12" location="'A.3_2017-abs '!Z1S1" display="A.3_2017-abs"/>
    <hyperlink ref="C13" location="'A.4_2017-proz'!Z1S1" display="A.4_2017-proz"/>
    <hyperlink ref="C14" location="'A.5_Entw 2017 bis 2018 abs.'!Z1S1" display="A.5_Entw. 2017 bis 2018 abs"/>
    <hyperlink ref="C15" location="'A.6_Entw 2017 bis 2018 in proz'!Z1S1" display="A.6_Entw. 2017 bis 2018 in proz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tabSelected="1" zoomScaleNormal="100" workbookViewId="0">
      <pane xSplit="4" ySplit="9" topLeftCell="E16" activePane="bottomRight" state="frozen"/>
      <selection pane="topRight" activeCell="E1" sqref="E1"/>
      <selection pane="bottomLeft" activeCell="A9" sqref="A9"/>
      <selection pane="bottomRight" activeCell="E30" sqref="E30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6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6" ht="15.75" x14ac:dyDescent="0.25">
      <c r="B2" s="2" t="s">
        <v>25</v>
      </c>
      <c r="C2" s="3"/>
      <c r="D2" s="3"/>
      <c r="E2" s="4" t="s">
        <v>27</v>
      </c>
      <c r="G2" s="3"/>
      <c r="H2" s="4"/>
      <c r="I2" s="4"/>
      <c r="J2" s="4"/>
      <c r="P2" s="3"/>
    </row>
    <row r="3" spans="2:16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6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6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6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6" s="56" customFormat="1" ht="24.95" customHeight="1" x14ac:dyDescent="0.2">
      <c r="B7" s="60"/>
      <c r="C7" s="61"/>
      <c r="D7" s="62"/>
      <c r="E7" s="81" t="s">
        <v>20</v>
      </c>
      <c r="F7" s="82" t="s">
        <v>50</v>
      </c>
      <c r="G7" s="82"/>
      <c r="H7" s="82"/>
      <c r="I7" s="82"/>
      <c r="J7" s="82"/>
      <c r="K7" s="82"/>
      <c r="L7" s="83"/>
      <c r="M7" s="83"/>
      <c r="N7" s="83"/>
      <c r="O7" s="83"/>
    </row>
    <row r="8" spans="2:16" s="56" customFormat="1" ht="35.25" customHeight="1" x14ac:dyDescent="0.2">
      <c r="B8" s="60"/>
      <c r="C8" s="62"/>
      <c r="D8" s="62"/>
      <c r="E8" s="81"/>
      <c r="F8" s="80" t="s">
        <v>32</v>
      </c>
      <c r="G8" s="80" t="s">
        <v>43</v>
      </c>
      <c r="H8" s="80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80" t="s">
        <v>46</v>
      </c>
      <c r="N8" s="65" t="s">
        <v>34</v>
      </c>
      <c r="O8" s="65" t="s">
        <v>29</v>
      </c>
      <c r="P8" s="41"/>
    </row>
    <row r="9" spans="2:16" ht="6.75" customHeight="1" x14ac:dyDescent="0.2">
      <c r="B9" s="66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6" x14ac:dyDescent="0.2">
      <c r="B10" s="37"/>
      <c r="C10" s="67"/>
      <c r="D10" s="67"/>
      <c r="E10" s="68"/>
      <c r="F10" s="68"/>
      <c r="G10" s="69"/>
      <c r="H10" s="70"/>
      <c r="I10" s="70"/>
      <c r="J10" s="70"/>
      <c r="K10" s="68"/>
      <c r="L10" s="68"/>
      <c r="M10" s="68"/>
      <c r="N10" s="68"/>
      <c r="O10" s="68"/>
    </row>
    <row r="11" spans="2:16" x14ac:dyDescent="0.2">
      <c r="B11" s="29" t="s">
        <v>0</v>
      </c>
      <c r="C11" s="9"/>
      <c r="D11" s="9"/>
      <c r="E11" s="21">
        <v>52345</v>
      </c>
      <c r="F11" s="38">
        <v>845</v>
      </c>
      <c r="G11" s="38">
        <v>960</v>
      </c>
      <c r="H11" s="38">
        <v>1295</v>
      </c>
      <c r="I11" s="38">
        <v>1695</v>
      </c>
      <c r="J11" s="38">
        <v>1925</v>
      </c>
      <c r="K11" s="38">
        <v>3925</v>
      </c>
      <c r="L11" s="38">
        <v>1940</v>
      </c>
      <c r="M11" s="38">
        <v>1530</v>
      </c>
      <c r="N11" s="38">
        <v>7850</v>
      </c>
      <c r="O11" s="38">
        <v>8980</v>
      </c>
      <c r="P11" s="10"/>
    </row>
    <row r="12" spans="2:16" x14ac:dyDescent="0.2">
      <c r="B12" s="29" t="s">
        <v>1</v>
      </c>
      <c r="C12" s="9"/>
      <c r="D12" s="9"/>
      <c r="E12" s="21">
        <v>13130</v>
      </c>
      <c r="F12" s="38">
        <v>235</v>
      </c>
      <c r="G12" s="38">
        <v>165</v>
      </c>
      <c r="H12" s="38">
        <v>505</v>
      </c>
      <c r="I12" s="38">
        <v>310</v>
      </c>
      <c r="J12" s="38">
        <v>380</v>
      </c>
      <c r="K12" s="38">
        <v>1040</v>
      </c>
      <c r="L12" s="38">
        <v>200</v>
      </c>
      <c r="M12" s="38">
        <v>420</v>
      </c>
      <c r="N12" s="38">
        <v>1610</v>
      </c>
      <c r="O12" s="38">
        <v>4420</v>
      </c>
      <c r="P12" s="10"/>
    </row>
    <row r="13" spans="2:16" x14ac:dyDescent="0.2">
      <c r="B13" s="29" t="s">
        <v>2</v>
      </c>
      <c r="C13" s="9"/>
      <c r="D13" s="9"/>
      <c r="E13" s="21">
        <v>114085</v>
      </c>
      <c r="F13" s="38">
        <v>1985</v>
      </c>
      <c r="G13" s="38">
        <v>3510</v>
      </c>
      <c r="H13" s="38">
        <v>4505</v>
      </c>
      <c r="I13" s="38">
        <v>2960</v>
      </c>
      <c r="J13" s="38">
        <v>3950</v>
      </c>
      <c r="K13" s="38">
        <v>10110</v>
      </c>
      <c r="L13" s="38">
        <v>5040</v>
      </c>
      <c r="M13" s="38">
        <v>2590</v>
      </c>
      <c r="N13" s="38">
        <v>10295</v>
      </c>
      <c r="O13" s="38">
        <v>22845</v>
      </c>
      <c r="P13" s="10"/>
    </row>
    <row r="14" spans="2:16" x14ac:dyDescent="0.2">
      <c r="B14" s="29" t="s">
        <v>3</v>
      </c>
      <c r="C14" s="9"/>
      <c r="D14" s="9"/>
      <c r="E14" s="21">
        <v>114370</v>
      </c>
      <c r="F14" s="38">
        <v>2005</v>
      </c>
      <c r="G14" s="38">
        <v>11750</v>
      </c>
      <c r="H14" s="38">
        <v>2465</v>
      </c>
      <c r="I14" s="38">
        <v>2600</v>
      </c>
      <c r="J14" s="38">
        <v>3885</v>
      </c>
      <c r="K14" s="38">
        <v>6670</v>
      </c>
      <c r="L14" s="38">
        <v>9145</v>
      </c>
      <c r="M14" s="38">
        <v>2100</v>
      </c>
      <c r="N14" s="38">
        <v>9145</v>
      </c>
      <c r="O14" s="38">
        <v>34735</v>
      </c>
      <c r="P14" s="10"/>
    </row>
    <row r="15" spans="2:16" x14ac:dyDescent="0.2">
      <c r="B15" s="29" t="s">
        <v>4</v>
      </c>
      <c r="C15" s="9"/>
      <c r="D15" s="9"/>
      <c r="E15" s="21">
        <v>105040</v>
      </c>
      <c r="F15" s="38">
        <v>1065</v>
      </c>
      <c r="G15" s="38">
        <v>2055</v>
      </c>
      <c r="H15" s="38">
        <v>2995</v>
      </c>
      <c r="I15" s="38">
        <v>5970</v>
      </c>
      <c r="J15" s="38">
        <v>2865</v>
      </c>
      <c r="K15" s="38">
        <v>7590</v>
      </c>
      <c r="L15" s="38">
        <v>4005</v>
      </c>
      <c r="M15" s="38">
        <v>3845</v>
      </c>
      <c r="N15" s="38">
        <v>12115</v>
      </c>
      <c r="O15" s="38">
        <v>15960</v>
      </c>
      <c r="P15" s="10"/>
    </row>
    <row r="16" spans="2:16" x14ac:dyDescent="0.2">
      <c r="B16" s="29" t="s">
        <v>5</v>
      </c>
      <c r="C16" s="9"/>
      <c r="D16" s="9"/>
      <c r="E16" s="21">
        <v>58425</v>
      </c>
      <c r="F16" s="38">
        <v>1180</v>
      </c>
      <c r="G16" s="38">
        <v>2650</v>
      </c>
      <c r="H16" s="38">
        <v>655</v>
      </c>
      <c r="I16" s="38">
        <v>1220</v>
      </c>
      <c r="J16" s="38">
        <v>1905</v>
      </c>
      <c r="K16" s="38">
        <v>4655</v>
      </c>
      <c r="L16" s="38">
        <v>4745</v>
      </c>
      <c r="M16" s="38">
        <v>2050</v>
      </c>
      <c r="N16" s="38">
        <v>6055</v>
      </c>
      <c r="O16" s="38">
        <v>19330</v>
      </c>
      <c r="P16" s="10"/>
    </row>
    <row r="17" spans="2:16" x14ac:dyDescent="0.2">
      <c r="B17" s="29" t="s">
        <v>6</v>
      </c>
      <c r="C17" s="9"/>
      <c r="D17" s="9"/>
      <c r="E17" s="21">
        <v>37625</v>
      </c>
      <c r="F17" s="38">
        <v>635</v>
      </c>
      <c r="G17" s="38">
        <v>1690</v>
      </c>
      <c r="H17" s="38">
        <v>3415</v>
      </c>
      <c r="I17" s="38">
        <v>460</v>
      </c>
      <c r="J17" s="38">
        <v>3695</v>
      </c>
      <c r="K17" s="38">
        <v>2720</v>
      </c>
      <c r="L17" s="38">
        <v>3265</v>
      </c>
      <c r="M17" s="38">
        <v>760</v>
      </c>
      <c r="N17" s="38">
        <v>3590</v>
      </c>
      <c r="O17" s="38">
        <v>7265</v>
      </c>
      <c r="P17" s="10"/>
    </row>
    <row r="18" spans="2:16" x14ac:dyDescent="0.2">
      <c r="B18" s="29" t="s">
        <v>7</v>
      </c>
      <c r="C18" s="9"/>
      <c r="D18" s="9"/>
      <c r="E18" s="21">
        <v>29315</v>
      </c>
      <c r="F18" s="38">
        <v>1040</v>
      </c>
      <c r="G18" s="38">
        <v>2225</v>
      </c>
      <c r="H18" s="38">
        <v>195</v>
      </c>
      <c r="I18" s="38">
        <v>970</v>
      </c>
      <c r="J18" s="38">
        <v>575</v>
      </c>
      <c r="K18" s="38">
        <v>3780</v>
      </c>
      <c r="L18" s="38">
        <v>1240</v>
      </c>
      <c r="M18" s="38">
        <v>380</v>
      </c>
      <c r="N18" s="38">
        <v>1945</v>
      </c>
      <c r="O18" s="38">
        <v>9160</v>
      </c>
      <c r="P18" s="10"/>
    </row>
    <row r="19" spans="2:16" x14ac:dyDescent="0.2">
      <c r="B19" s="29" t="s">
        <v>8</v>
      </c>
      <c r="C19" s="9"/>
      <c r="D19" s="9"/>
      <c r="E19" s="21">
        <v>28965</v>
      </c>
      <c r="F19" s="38">
        <v>360</v>
      </c>
      <c r="G19" s="38">
        <v>1055</v>
      </c>
      <c r="H19" s="38">
        <v>1025</v>
      </c>
      <c r="I19" s="38">
        <v>275</v>
      </c>
      <c r="J19" s="38">
        <v>830</v>
      </c>
      <c r="K19" s="38">
        <v>2095</v>
      </c>
      <c r="L19" s="38">
        <v>2190</v>
      </c>
      <c r="M19" s="38">
        <v>435</v>
      </c>
      <c r="N19" s="38">
        <v>4390</v>
      </c>
      <c r="O19" s="38">
        <v>9715</v>
      </c>
      <c r="P19" s="10"/>
    </row>
    <row r="20" spans="2:16" x14ac:dyDescent="0.2">
      <c r="B20" s="29" t="s">
        <v>9</v>
      </c>
      <c r="C20" s="9"/>
      <c r="D20" s="9"/>
      <c r="E20" s="21">
        <v>27795</v>
      </c>
      <c r="F20" s="38">
        <v>610</v>
      </c>
      <c r="G20" s="38">
        <v>610</v>
      </c>
      <c r="H20" s="38">
        <v>410</v>
      </c>
      <c r="I20" s="38">
        <v>1380</v>
      </c>
      <c r="J20" s="38">
        <v>1145</v>
      </c>
      <c r="K20" s="38">
        <v>1705</v>
      </c>
      <c r="L20" s="38">
        <v>500</v>
      </c>
      <c r="M20" s="38">
        <v>1660</v>
      </c>
      <c r="N20" s="38">
        <v>2655</v>
      </c>
      <c r="O20" s="38">
        <v>4850</v>
      </c>
      <c r="P20" s="10"/>
    </row>
    <row r="21" spans="2:16" x14ac:dyDescent="0.2">
      <c r="B21" s="29" t="s">
        <v>10</v>
      </c>
      <c r="C21" s="9"/>
      <c r="D21" s="9"/>
      <c r="E21" s="21">
        <v>32740</v>
      </c>
      <c r="F21" s="38">
        <v>1455</v>
      </c>
      <c r="G21" s="38">
        <v>460</v>
      </c>
      <c r="H21" s="38">
        <v>665</v>
      </c>
      <c r="I21" s="38">
        <v>625</v>
      </c>
      <c r="J21" s="38">
        <v>2025</v>
      </c>
      <c r="K21" s="38">
        <v>1870</v>
      </c>
      <c r="L21" s="38">
        <v>945</v>
      </c>
      <c r="M21" s="38">
        <v>2105</v>
      </c>
      <c r="N21" s="38">
        <v>2575</v>
      </c>
      <c r="O21" s="38">
        <v>8480</v>
      </c>
      <c r="P21" s="10"/>
    </row>
    <row r="22" spans="2:16" x14ac:dyDescent="0.2">
      <c r="B22" s="71" t="s">
        <v>11</v>
      </c>
      <c r="C22" s="9"/>
      <c r="D22" s="9"/>
      <c r="E22" s="21">
        <v>613835</v>
      </c>
      <c r="F22" s="21">
        <f t="shared" ref="F22:O22" si="0">SUM(F11:F21)</f>
        <v>11415</v>
      </c>
      <c r="G22" s="21">
        <f t="shared" si="0"/>
        <v>27130</v>
      </c>
      <c r="H22" s="21">
        <f t="shared" si="0"/>
        <v>18130</v>
      </c>
      <c r="I22" s="21">
        <f t="shared" si="0"/>
        <v>18465</v>
      </c>
      <c r="J22" s="21">
        <f t="shared" si="0"/>
        <v>23180</v>
      </c>
      <c r="K22" s="21">
        <f t="shared" si="0"/>
        <v>46160</v>
      </c>
      <c r="L22" s="21">
        <f t="shared" si="0"/>
        <v>33215</v>
      </c>
      <c r="M22" s="21">
        <f t="shared" si="0"/>
        <v>17875</v>
      </c>
      <c r="N22" s="21">
        <f t="shared" si="0"/>
        <v>62225</v>
      </c>
      <c r="O22" s="21">
        <f t="shared" si="0"/>
        <v>145740</v>
      </c>
    </row>
    <row r="23" spans="2:16" x14ac:dyDescent="0.2">
      <c r="B23" s="29" t="s">
        <v>12</v>
      </c>
      <c r="C23" s="9"/>
      <c r="D23" s="9"/>
      <c r="E23" s="21">
        <v>36055</v>
      </c>
      <c r="F23" s="38">
        <v>725</v>
      </c>
      <c r="G23" s="38">
        <v>335</v>
      </c>
      <c r="H23" s="38">
        <v>1800</v>
      </c>
      <c r="I23" s="38">
        <v>1030</v>
      </c>
      <c r="J23" s="38">
        <v>3450</v>
      </c>
      <c r="K23" s="38">
        <v>2955</v>
      </c>
      <c r="L23" s="38">
        <v>1345</v>
      </c>
      <c r="M23" s="38">
        <v>1110</v>
      </c>
      <c r="N23" s="38">
        <v>3670</v>
      </c>
      <c r="O23" s="38">
        <v>6400</v>
      </c>
    </row>
    <row r="24" spans="2:16" x14ac:dyDescent="0.2">
      <c r="B24" s="29" t="s">
        <v>13</v>
      </c>
      <c r="C24" s="9"/>
      <c r="D24" s="9"/>
      <c r="E24" s="21">
        <v>80130</v>
      </c>
      <c r="F24" s="38">
        <v>1685</v>
      </c>
      <c r="G24" s="38">
        <v>1480</v>
      </c>
      <c r="H24" s="38">
        <v>2475</v>
      </c>
      <c r="I24" s="38">
        <v>2005</v>
      </c>
      <c r="J24" s="38">
        <v>1885</v>
      </c>
      <c r="K24" s="38">
        <v>5995</v>
      </c>
      <c r="L24" s="38">
        <v>5485</v>
      </c>
      <c r="M24" s="38">
        <v>2230</v>
      </c>
      <c r="N24" s="38">
        <v>8185</v>
      </c>
      <c r="O24" s="38">
        <v>25115</v>
      </c>
    </row>
    <row r="25" spans="2:16" x14ac:dyDescent="0.2">
      <c r="B25" s="29" t="s">
        <v>14</v>
      </c>
      <c r="C25" s="9"/>
      <c r="D25" s="9"/>
      <c r="E25" s="21">
        <v>50535</v>
      </c>
      <c r="F25" s="38">
        <v>780</v>
      </c>
      <c r="G25" s="38">
        <v>700</v>
      </c>
      <c r="H25" s="38">
        <v>970</v>
      </c>
      <c r="I25" s="38">
        <v>1400</v>
      </c>
      <c r="J25" s="38">
        <v>1635</v>
      </c>
      <c r="K25" s="38">
        <v>4485</v>
      </c>
      <c r="L25" s="38">
        <v>2445</v>
      </c>
      <c r="M25" s="38">
        <v>1265</v>
      </c>
      <c r="N25" s="38">
        <v>4880</v>
      </c>
      <c r="O25" s="38">
        <v>15705</v>
      </c>
    </row>
    <row r="26" spans="2:16" x14ac:dyDescent="0.2">
      <c r="B26" s="29" t="s">
        <v>15</v>
      </c>
      <c r="C26" s="9"/>
      <c r="D26" s="9"/>
      <c r="E26" s="21">
        <v>44310</v>
      </c>
      <c r="F26" s="38">
        <v>1885</v>
      </c>
      <c r="G26" s="38">
        <v>510</v>
      </c>
      <c r="H26" s="38">
        <v>660</v>
      </c>
      <c r="I26" s="38">
        <v>1800</v>
      </c>
      <c r="J26" s="38">
        <v>1795</v>
      </c>
      <c r="K26" s="38">
        <v>3390</v>
      </c>
      <c r="L26" s="38">
        <v>1025</v>
      </c>
      <c r="M26" s="38">
        <v>1405</v>
      </c>
      <c r="N26" s="38">
        <v>3580</v>
      </c>
      <c r="O26" s="38">
        <v>11190</v>
      </c>
    </row>
    <row r="27" spans="2:16" ht="16.5" customHeight="1" x14ac:dyDescent="0.2">
      <c r="B27" s="71" t="s">
        <v>40</v>
      </c>
      <c r="C27" s="9"/>
      <c r="D27" s="9"/>
      <c r="E27" s="21">
        <v>211030</v>
      </c>
      <c r="F27" s="21">
        <f t="shared" ref="F27:P27" si="1">SUM(F23:F26)</f>
        <v>5075</v>
      </c>
      <c r="G27" s="21">
        <f t="shared" si="1"/>
        <v>3025</v>
      </c>
      <c r="H27" s="21">
        <f t="shared" si="1"/>
        <v>5905</v>
      </c>
      <c r="I27" s="21">
        <f t="shared" si="1"/>
        <v>6235</v>
      </c>
      <c r="J27" s="21">
        <f t="shared" si="1"/>
        <v>8765</v>
      </c>
      <c r="K27" s="21">
        <f t="shared" si="1"/>
        <v>16825</v>
      </c>
      <c r="L27" s="21">
        <f t="shared" si="1"/>
        <v>10300</v>
      </c>
      <c r="M27" s="21">
        <f t="shared" si="1"/>
        <v>6010</v>
      </c>
      <c r="N27" s="21">
        <f t="shared" si="1"/>
        <v>20315</v>
      </c>
      <c r="O27" s="21">
        <f t="shared" si="1"/>
        <v>58410</v>
      </c>
      <c r="P27" s="21">
        <f t="shared" si="1"/>
        <v>0</v>
      </c>
    </row>
    <row r="28" spans="2:16" ht="51.75" customHeight="1" x14ac:dyDescent="0.2">
      <c r="B28" s="72" t="s">
        <v>16</v>
      </c>
      <c r="C28" s="19"/>
      <c r="D28" s="20"/>
      <c r="E28" s="21">
        <v>824865</v>
      </c>
      <c r="F28" s="21">
        <f t="shared" ref="F28:O28" si="2">F22+F27</f>
        <v>16490</v>
      </c>
      <c r="G28" s="21">
        <f t="shared" si="2"/>
        <v>30155</v>
      </c>
      <c r="H28" s="21">
        <f t="shared" si="2"/>
        <v>24035</v>
      </c>
      <c r="I28" s="21">
        <f t="shared" si="2"/>
        <v>24700</v>
      </c>
      <c r="J28" s="21">
        <f t="shared" si="2"/>
        <v>31945</v>
      </c>
      <c r="K28" s="21">
        <f t="shared" si="2"/>
        <v>62985</v>
      </c>
      <c r="L28" s="21">
        <f t="shared" si="2"/>
        <v>43515</v>
      </c>
      <c r="M28" s="21">
        <f t="shared" si="2"/>
        <v>23885</v>
      </c>
      <c r="N28" s="21">
        <f t="shared" si="2"/>
        <v>82540</v>
      </c>
      <c r="O28" s="21">
        <f t="shared" si="2"/>
        <v>204150</v>
      </c>
    </row>
    <row r="29" spans="2:16" x14ac:dyDescent="0.2">
      <c r="B29" s="72" t="s">
        <v>17</v>
      </c>
      <c r="C29" s="22"/>
      <c r="D29" s="20"/>
      <c r="E29" s="38">
        <v>2648645</v>
      </c>
      <c r="F29" s="38">
        <v>40630</v>
      </c>
      <c r="G29" s="38">
        <v>76070</v>
      </c>
      <c r="H29" s="38">
        <v>101065</v>
      </c>
      <c r="I29" s="38">
        <v>80850</v>
      </c>
      <c r="J29" s="38">
        <v>143120</v>
      </c>
      <c r="K29" s="38">
        <v>220895</v>
      </c>
      <c r="L29" s="38">
        <v>128810</v>
      </c>
      <c r="M29" s="38">
        <v>63940</v>
      </c>
      <c r="N29" s="38">
        <v>206235</v>
      </c>
      <c r="O29" s="38">
        <v>495240</v>
      </c>
    </row>
    <row r="30" spans="2:16" x14ac:dyDescent="0.2">
      <c r="B30" s="73" t="s">
        <v>23</v>
      </c>
      <c r="C30" s="24"/>
      <c r="D30" s="25"/>
      <c r="E30" s="38">
        <f>E29-E28</f>
        <v>1823780</v>
      </c>
      <c r="F30" s="38">
        <v>24140</v>
      </c>
      <c r="G30" s="38">
        <v>45915</v>
      </c>
      <c r="H30" s="38">
        <v>77030</v>
      </c>
      <c r="I30" s="38">
        <v>56150</v>
      </c>
      <c r="J30" s="38">
        <v>111175</v>
      </c>
      <c r="K30" s="38">
        <v>157910</v>
      </c>
      <c r="L30" s="38">
        <v>85295</v>
      </c>
      <c r="M30" s="38">
        <v>40055</v>
      </c>
      <c r="N30" s="38">
        <v>123695</v>
      </c>
      <c r="O30" s="38">
        <v>291090</v>
      </c>
      <c r="P30" s="38">
        <f t="shared" ref="P30" si="3">P29-P28</f>
        <v>0</v>
      </c>
    </row>
    <row r="31" spans="2:16" ht="6.75" customHeight="1" x14ac:dyDescent="0.2">
      <c r="B31" s="2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6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Q28" sqref="Q28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.95" customHeight="1" x14ac:dyDescent="0.2">
      <c r="B7" s="11"/>
      <c r="C7" s="12"/>
      <c r="D7" s="13"/>
      <c r="E7" s="81" t="s">
        <v>20</v>
      </c>
      <c r="F7" s="82" t="s">
        <v>64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80" t="s">
        <v>32</v>
      </c>
      <c r="G8" s="80" t="s">
        <v>43</v>
      </c>
      <c r="H8" s="80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80" t="s">
        <v>46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5"/>
      <c r="F11" s="53">
        <f>('A.1_2018-abs'!F11/'A.1_2018-abs'!$E$11)*100</f>
        <v>1.6142898080045851</v>
      </c>
      <c r="G11" s="53">
        <f>('A.1_2018-abs'!G11/'A.1_2018-abs'!$E$11)*100</f>
        <v>1.8339860540643806</v>
      </c>
      <c r="H11" s="53">
        <f>('A.1_2018-abs'!H11/'A.1_2018-abs'!$E$11)*100</f>
        <v>2.4739707708472634</v>
      </c>
      <c r="I11" s="53">
        <f>('A.1_2018-abs'!I11/'A.1_2018-abs'!$E$11)*100</f>
        <v>3.2381316267074216</v>
      </c>
      <c r="J11" s="53">
        <f>('A.1_2018-abs'!J11/'A.1_2018-abs'!$E$11)*100</f>
        <v>3.6775241188270127</v>
      </c>
      <c r="K11" s="53">
        <f>('A.1_2018-abs'!K11/'A.1_2018-abs'!$E$11)*100</f>
        <v>7.4983283981278053</v>
      </c>
      <c r="L11" s="53">
        <f>('A.1_2018-abs'!L11/'A.1_2018-abs'!$E$11)*100</f>
        <v>3.7061801509217687</v>
      </c>
      <c r="M11" s="53">
        <f>('A.1_2018-abs'!M11/'A.1_2018-abs'!$E$11)*100</f>
        <v>2.9229152736651063</v>
      </c>
      <c r="N11" s="53">
        <f>('A.1_2018-abs'!N11/'A.1_2018-abs'!$E$11)*100</f>
        <v>14.996656796255611</v>
      </c>
      <c r="O11" s="53">
        <f>('A.1_2018-abs'!O11/'A.1_2018-abs'!$E$11)*100</f>
        <v>17.15541121406056</v>
      </c>
      <c r="P11" s="10"/>
      <c r="Q11" s="74"/>
    </row>
    <row r="12" spans="2:17" x14ac:dyDescent="0.2">
      <c r="B12" s="29" t="s">
        <v>1</v>
      </c>
      <c r="C12" s="9"/>
      <c r="D12" s="9"/>
      <c r="E12" s="55">
        <f>'A.3_2017-abs '!E12*100/'A.3_2017-abs '!$E12</f>
        <v>100</v>
      </c>
      <c r="F12" s="53">
        <f>('A.1_2018-abs'!F12/'A.1_2018-abs'!$E$11)*100</f>
        <v>0.44894450281784315</v>
      </c>
      <c r="G12" s="53">
        <f>('A.1_2018-abs'!G12/'A.1_2018-abs'!$E$11)*100</f>
        <v>0.31521635304231543</v>
      </c>
      <c r="H12" s="53">
        <f>('A.1_2018-abs'!H12/'A.1_2018-abs'!$E$11)*100</f>
        <v>0.96475308052345021</v>
      </c>
      <c r="I12" s="53">
        <f>('A.1_2018-abs'!I12/'A.1_2018-abs'!$E$11)*100</f>
        <v>0.59222466329162293</v>
      </c>
      <c r="J12" s="53">
        <f>('A.1_2018-abs'!J12/'A.1_2018-abs'!$E$11)*100</f>
        <v>0.72595281306715065</v>
      </c>
      <c r="K12" s="53">
        <f>('A.1_2018-abs'!K12/'A.1_2018-abs'!$E$11)*100</f>
        <v>1.9868182252364124</v>
      </c>
      <c r="L12" s="53">
        <f>('A.1_2018-abs'!L12/'A.1_2018-abs'!$E$11)*100</f>
        <v>0.38208042793007929</v>
      </c>
      <c r="M12" s="53">
        <f>('A.1_2018-abs'!M12/'A.1_2018-abs'!$E$11)*100</f>
        <v>0.80236889865316652</v>
      </c>
      <c r="N12" s="53">
        <f>('A.1_2018-abs'!N12/'A.1_2018-abs'!$E$11)*100</f>
        <v>3.075747444837138</v>
      </c>
      <c r="O12" s="53">
        <f>('A.1_2018-abs'!O12/'A.1_2018-abs'!$E$11)*100</f>
        <v>8.4439774572547517</v>
      </c>
      <c r="P12" s="55">
        <f>'A.3_2017-abs '!P12*100/'A.3_2017-abs '!$E12</f>
        <v>0</v>
      </c>
      <c r="Q12" s="74"/>
    </row>
    <row r="13" spans="2:17" x14ac:dyDescent="0.2">
      <c r="B13" s="29" t="s">
        <v>2</v>
      </c>
      <c r="C13" s="9"/>
      <c r="D13" s="9"/>
      <c r="E13" s="55">
        <f>'A.3_2017-abs '!E13*100/'A.3_2017-abs '!$E13</f>
        <v>100</v>
      </c>
      <c r="F13" s="53">
        <f>('A.1_2018-abs'!F13/'A.1_2018-abs'!$E$11)*100</f>
        <v>3.792148247206037</v>
      </c>
      <c r="G13" s="53">
        <f>('A.1_2018-abs'!G13/'A.1_2018-abs'!$E$11)*100</f>
        <v>6.7055115101728919</v>
      </c>
      <c r="H13" s="53">
        <f>('A.1_2018-abs'!H13/'A.1_2018-abs'!$E$11)*100</f>
        <v>8.6063616391250353</v>
      </c>
      <c r="I13" s="53">
        <f>('A.1_2018-abs'!I13/'A.1_2018-abs'!$E$11)*100</f>
        <v>5.6547903333651739</v>
      </c>
      <c r="J13" s="53">
        <f>('A.1_2018-abs'!J13/'A.1_2018-abs'!$E$11)*100</f>
        <v>7.5460884516190649</v>
      </c>
      <c r="K13" s="53">
        <f>('A.1_2018-abs'!K13/'A.1_2018-abs'!$E$11)*100</f>
        <v>19.314165631865507</v>
      </c>
      <c r="L13" s="53">
        <f>('A.1_2018-abs'!L13/'A.1_2018-abs'!$E$11)*100</f>
        <v>9.6284267838379982</v>
      </c>
      <c r="M13" s="53">
        <f>('A.1_2018-abs'!M13/'A.1_2018-abs'!$E$11)*100</f>
        <v>4.9479415416945267</v>
      </c>
      <c r="N13" s="53">
        <f>('A.1_2018-abs'!N13/'A.1_2018-abs'!$E$11)*100</f>
        <v>19.667590027700832</v>
      </c>
      <c r="O13" s="53">
        <f>('A.1_2018-abs'!O13/'A.1_2018-abs'!$E$11)*100</f>
        <v>43.643136880313307</v>
      </c>
      <c r="P13" s="55">
        <f>'A.3_2017-abs '!P13*100/'A.3_2017-abs '!$E13</f>
        <v>0</v>
      </c>
      <c r="Q13" s="74"/>
    </row>
    <row r="14" spans="2:17" x14ac:dyDescent="0.2">
      <c r="B14" s="29" t="s">
        <v>3</v>
      </c>
      <c r="C14" s="9"/>
      <c r="D14" s="9"/>
      <c r="E14" s="55">
        <f>'A.3_2017-abs '!E14*100/'A.3_2017-abs '!$E14</f>
        <v>100</v>
      </c>
      <c r="F14" s="53">
        <f>('A.1_2018-abs'!F14/'A.1_2018-abs'!$E$11)*100</f>
        <v>3.8303562899990449</v>
      </c>
      <c r="G14" s="53">
        <f>('A.1_2018-abs'!G14/'A.1_2018-abs'!$E$11)*100</f>
        <v>22.447225140892158</v>
      </c>
      <c r="H14" s="53">
        <f>('A.1_2018-abs'!H14/'A.1_2018-abs'!$E$11)*100</f>
        <v>4.7091412742382275</v>
      </c>
      <c r="I14" s="53">
        <f>('A.1_2018-abs'!I14/'A.1_2018-abs'!$E$11)*100</f>
        <v>4.9670455630910304</v>
      </c>
      <c r="J14" s="53">
        <f>('A.1_2018-abs'!J14/'A.1_2018-abs'!$E$11)*100</f>
        <v>7.4219123125417896</v>
      </c>
      <c r="K14" s="53">
        <f>('A.1_2018-abs'!K14/'A.1_2018-abs'!$E$11)*100</f>
        <v>12.742382271468145</v>
      </c>
      <c r="L14" s="53">
        <f>('A.1_2018-abs'!L14/'A.1_2018-abs'!$E$11)*100</f>
        <v>17.470627567102877</v>
      </c>
      <c r="M14" s="53">
        <f>('A.1_2018-abs'!M14/'A.1_2018-abs'!$E$11)*100</f>
        <v>4.0118444932658326</v>
      </c>
      <c r="N14" s="53">
        <f>('A.1_2018-abs'!N14/'A.1_2018-abs'!$E$11)*100</f>
        <v>17.470627567102877</v>
      </c>
      <c r="O14" s="53">
        <f>('A.1_2018-abs'!O14/'A.1_2018-abs'!$E$11)*100</f>
        <v>66.357818320756522</v>
      </c>
      <c r="P14" s="55">
        <f>'A.3_2017-abs '!P14*100/'A.3_2017-abs '!$E14</f>
        <v>0</v>
      </c>
      <c r="Q14" s="74"/>
    </row>
    <row r="15" spans="2:17" x14ac:dyDescent="0.2">
      <c r="B15" s="29" t="s">
        <v>4</v>
      </c>
      <c r="C15" s="9"/>
      <c r="D15" s="9"/>
      <c r="E15" s="55">
        <f>'A.3_2017-abs '!E15*100/'A.3_2017-abs '!$E15</f>
        <v>100</v>
      </c>
      <c r="F15" s="53">
        <f>('A.1_2018-abs'!F15/'A.1_2018-abs'!$E$11)*100</f>
        <v>2.0345782787276723</v>
      </c>
      <c r="G15" s="53">
        <f>('A.1_2018-abs'!G15/'A.1_2018-abs'!$E$11)*100</f>
        <v>3.9258763969815647</v>
      </c>
      <c r="H15" s="53">
        <f>('A.1_2018-abs'!H15/'A.1_2018-abs'!$E$11)*100</f>
        <v>5.7216544082529373</v>
      </c>
      <c r="I15" s="53">
        <f>('A.1_2018-abs'!I15/'A.1_2018-abs'!$E$11)*100</f>
        <v>11.405100773712865</v>
      </c>
      <c r="J15" s="53">
        <f>('A.1_2018-abs'!J15/'A.1_2018-abs'!$E$11)*100</f>
        <v>5.4733021300983857</v>
      </c>
      <c r="K15" s="53">
        <f>('A.1_2018-abs'!K15/'A.1_2018-abs'!$E$11)*100</f>
        <v>14.499952239946509</v>
      </c>
      <c r="L15" s="53">
        <f>('A.1_2018-abs'!L15/'A.1_2018-abs'!$E$11)*100</f>
        <v>7.6511605692998375</v>
      </c>
      <c r="M15" s="53">
        <f>('A.1_2018-abs'!M15/'A.1_2018-abs'!$E$11)*100</f>
        <v>7.345496226955774</v>
      </c>
      <c r="N15" s="53">
        <f>('A.1_2018-abs'!N15/'A.1_2018-abs'!$E$11)*100</f>
        <v>23.144521921864552</v>
      </c>
      <c r="O15" s="53">
        <f>('A.1_2018-abs'!O15/'A.1_2018-abs'!$E$11)*100</f>
        <v>30.490018148820326</v>
      </c>
      <c r="P15" s="55">
        <f>'A.3_2017-abs '!P15*100/'A.3_2017-abs '!$E15</f>
        <v>0</v>
      </c>
      <c r="Q15" s="74"/>
    </row>
    <row r="16" spans="2:17" x14ac:dyDescent="0.2">
      <c r="B16" s="29" t="s">
        <v>5</v>
      </c>
      <c r="C16" s="9"/>
      <c r="D16" s="9"/>
      <c r="E16" s="55">
        <f>'A.3_2017-abs '!E16*100/'A.3_2017-abs '!$E16</f>
        <v>100</v>
      </c>
      <c r="F16" s="53">
        <f>('A.1_2018-abs'!F16/'A.1_2018-abs'!$E$11)*100</f>
        <v>2.2542745247874678</v>
      </c>
      <c r="G16" s="53">
        <f>('A.1_2018-abs'!G16/'A.1_2018-abs'!$E$11)*100</f>
        <v>5.0625656700735506</v>
      </c>
      <c r="H16" s="53">
        <f>('A.1_2018-abs'!H16/'A.1_2018-abs'!$E$11)*100</f>
        <v>1.2513134014710097</v>
      </c>
      <c r="I16" s="53">
        <f>('A.1_2018-abs'!I16/'A.1_2018-abs'!$E$11)*100</f>
        <v>2.3306906103734835</v>
      </c>
      <c r="J16" s="53">
        <f>('A.1_2018-abs'!J16/'A.1_2018-abs'!$E$11)*100</f>
        <v>3.6393160760340049</v>
      </c>
      <c r="K16" s="53">
        <f>('A.1_2018-abs'!K16/'A.1_2018-abs'!$E$11)*100</f>
        <v>8.8929219600725951</v>
      </c>
      <c r="L16" s="53">
        <f>('A.1_2018-abs'!L16/'A.1_2018-abs'!$E$11)*100</f>
        <v>9.0648581526411309</v>
      </c>
      <c r="M16" s="53">
        <f>('A.1_2018-abs'!M16/'A.1_2018-abs'!$E$11)*100</f>
        <v>3.9163243862833124</v>
      </c>
      <c r="N16" s="53">
        <f>('A.1_2018-abs'!N16/'A.1_2018-abs'!$E$11)*100</f>
        <v>11.567484955583151</v>
      </c>
      <c r="O16" s="53">
        <f>('A.1_2018-abs'!O16/'A.1_2018-abs'!$E$11)*100</f>
        <v>36.928073359442166</v>
      </c>
      <c r="P16" s="55">
        <f>'A.3_2017-abs '!P16*100/'A.3_2017-abs '!$E16</f>
        <v>0</v>
      </c>
      <c r="Q16" s="74"/>
    </row>
    <row r="17" spans="2:17" x14ac:dyDescent="0.2">
      <c r="B17" s="29" t="s">
        <v>6</v>
      </c>
      <c r="C17" s="9"/>
      <c r="D17" s="9"/>
      <c r="E17" s="55">
        <f>'A.3_2017-abs '!E17*100/'A.3_2017-abs '!$E17</f>
        <v>100</v>
      </c>
      <c r="F17" s="53">
        <f>('A.1_2018-abs'!F17/'A.1_2018-abs'!$E$11)*100</f>
        <v>1.2131053586780018</v>
      </c>
      <c r="G17" s="53">
        <f>('A.1_2018-abs'!G17/'A.1_2018-abs'!$E$11)*100</f>
        <v>3.2285796160091702</v>
      </c>
      <c r="H17" s="53">
        <f>('A.1_2018-abs'!H17/'A.1_2018-abs'!$E$11)*100</f>
        <v>6.5240233069061047</v>
      </c>
      <c r="I17" s="53">
        <f>('A.1_2018-abs'!I17/'A.1_2018-abs'!$E$11)*100</f>
        <v>0.87878498423918239</v>
      </c>
      <c r="J17" s="53">
        <f>('A.1_2018-abs'!J17/'A.1_2018-abs'!$E$11)*100</f>
        <v>7.0589359060082151</v>
      </c>
      <c r="K17" s="53">
        <f>('A.1_2018-abs'!K17/'A.1_2018-abs'!$E$11)*100</f>
        <v>5.1962938198490782</v>
      </c>
      <c r="L17" s="53">
        <f>('A.1_2018-abs'!L17/'A.1_2018-abs'!$E$11)*100</f>
        <v>6.2374629859585449</v>
      </c>
      <c r="M17" s="53">
        <f>('A.1_2018-abs'!M17/'A.1_2018-abs'!$E$11)*100</f>
        <v>1.4519056261343013</v>
      </c>
      <c r="N17" s="53">
        <f>('A.1_2018-abs'!N17/'A.1_2018-abs'!$E$11)*100</f>
        <v>6.8583436813449232</v>
      </c>
      <c r="O17" s="53">
        <f>('A.1_2018-abs'!O17/'A.1_2018-abs'!$E$11)*100</f>
        <v>13.879071544560128</v>
      </c>
      <c r="P17" s="55">
        <f>'A.3_2017-abs '!P17*100/'A.3_2017-abs '!$E17</f>
        <v>0</v>
      </c>
      <c r="Q17" s="74"/>
    </row>
    <row r="18" spans="2:17" x14ac:dyDescent="0.2">
      <c r="B18" s="29" t="s">
        <v>7</v>
      </c>
      <c r="C18" s="9"/>
      <c r="D18" s="9"/>
      <c r="E18" s="55">
        <f>'A.3_2017-abs '!E18*100/'A.3_2017-abs '!$E18</f>
        <v>100</v>
      </c>
      <c r="F18" s="53">
        <f>('A.1_2018-abs'!F18/'A.1_2018-abs'!$E$11)*100</f>
        <v>1.9868182252364124</v>
      </c>
      <c r="G18" s="53">
        <f>('A.1_2018-abs'!G18/'A.1_2018-abs'!$E$11)*100</f>
        <v>4.2506447607221318</v>
      </c>
      <c r="H18" s="53">
        <f>('A.1_2018-abs'!H18/'A.1_2018-abs'!$E$11)*100</f>
        <v>0.37252841723182728</v>
      </c>
      <c r="I18" s="53">
        <f>('A.1_2018-abs'!I18/'A.1_2018-abs'!$E$11)*100</f>
        <v>1.8530900754608843</v>
      </c>
      <c r="J18" s="53">
        <f>('A.1_2018-abs'!J18/'A.1_2018-abs'!$E$11)*100</f>
        <v>1.0984812302989779</v>
      </c>
      <c r="K18" s="53">
        <f>('A.1_2018-abs'!K18/'A.1_2018-abs'!$E$11)*100</f>
        <v>7.2213200878784978</v>
      </c>
      <c r="L18" s="53">
        <f>('A.1_2018-abs'!L18/'A.1_2018-abs'!$E$11)*100</f>
        <v>2.3688986531664917</v>
      </c>
      <c r="M18" s="53">
        <f>('A.1_2018-abs'!M18/'A.1_2018-abs'!$E$11)*100</f>
        <v>0.72595281306715065</v>
      </c>
      <c r="N18" s="53">
        <f>('A.1_2018-abs'!N18/'A.1_2018-abs'!$E$11)*100</f>
        <v>3.715732161620021</v>
      </c>
      <c r="O18" s="53">
        <f>('A.1_2018-abs'!O18/'A.1_2018-abs'!$E$11)*100</f>
        <v>17.499283599197632</v>
      </c>
      <c r="P18" s="55">
        <f>'A.3_2017-abs '!P18*100/'A.3_2017-abs '!$E18</f>
        <v>0</v>
      </c>
      <c r="Q18" s="74"/>
    </row>
    <row r="19" spans="2:17" x14ac:dyDescent="0.2">
      <c r="B19" s="29" t="s">
        <v>8</v>
      </c>
      <c r="C19" s="9"/>
      <c r="D19" s="9"/>
      <c r="E19" s="55">
        <f>'A.3_2017-abs '!E19*100/'A.3_2017-abs '!$E19</f>
        <v>100</v>
      </c>
      <c r="F19" s="53">
        <f>('A.1_2018-abs'!F19/'A.1_2018-abs'!$E$11)*100</f>
        <v>0.68774477027414271</v>
      </c>
      <c r="G19" s="53">
        <f>('A.1_2018-abs'!G19/'A.1_2018-abs'!$E$11)*100</f>
        <v>2.0154742573311681</v>
      </c>
      <c r="H19" s="53">
        <f>('A.1_2018-abs'!H19/'A.1_2018-abs'!$E$11)*100</f>
        <v>1.9581621931416562</v>
      </c>
      <c r="I19" s="53">
        <f>('A.1_2018-abs'!I19/'A.1_2018-abs'!$E$11)*100</f>
        <v>0.52536058840385902</v>
      </c>
      <c r="J19" s="53">
        <f>('A.1_2018-abs'!J19/'A.1_2018-abs'!$E$11)*100</f>
        <v>1.5856337759098289</v>
      </c>
      <c r="K19" s="53">
        <f>('A.1_2018-abs'!K19/'A.1_2018-abs'!$E$11)*100</f>
        <v>4.0022924825675803</v>
      </c>
      <c r="L19" s="53">
        <f>('A.1_2018-abs'!L19/'A.1_2018-abs'!$E$11)*100</f>
        <v>4.1837806858343676</v>
      </c>
      <c r="M19" s="53">
        <f>('A.1_2018-abs'!M19/'A.1_2018-abs'!$E$11)*100</f>
        <v>0.8310249307479225</v>
      </c>
      <c r="N19" s="53">
        <f>('A.1_2018-abs'!N19/'A.1_2018-abs'!$E$11)*100</f>
        <v>8.3866653930652397</v>
      </c>
      <c r="O19" s="53">
        <f>('A.1_2018-abs'!O19/'A.1_2018-abs'!$E$11)*100</f>
        <v>18.559556786703602</v>
      </c>
      <c r="P19" s="55">
        <f>'A.3_2017-abs '!P19*100/'A.3_2017-abs '!$E19</f>
        <v>0</v>
      </c>
      <c r="Q19" s="74"/>
    </row>
    <row r="20" spans="2:17" x14ac:dyDescent="0.2">
      <c r="B20" s="29" t="s">
        <v>9</v>
      </c>
      <c r="C20" s="9"/>
      <c r="D20" s="9"/>
      <c r="E20" s="55">
        <f>'A.3_2017-abs '!E20*100/'A.3_2017-abs '!$E20</f>
        <v>100</v>
      </c>
      <c r="F20" s="53">
        <f>('A.1_2018-abs'!F20/'A.1_2018-abs'!$E$11)*100</f>
        <v>1.1653453051867417</v>
      </c>
      <c r="G20" s="53">
        <f>('A.1_2018-abs'!G20/'A.1_2018-abs'!$E$11)*100</f>
        <v>1.1653453051867417</v>
      </c>
      <c r="H20" s="53">
        <f>('A.1_2018-abs'!H20/'A.1_2018-abs'!$E$11)*100</f>
        <v>0.7832648772566625</v>
      </c>
      <c r="I20" s="53">
        <f>('A.1_2018-abs'!I20/'A.1_2018-abs'!$E$11)*100</f>
        <v>2.6363549527175469</v>
      </c>
      <c r="J20" s="53">
        <f>('A.1_2018-abs'!J20/'A.1_2018-abs'!$E$11)*100</f>
        <v>2.187410449899704</v>
      </c>
      <c r="K20" s="53">
        <f>('A.1_2018-abs'!K20/'A.1_2018-abs'!$E$11)*100</f>
        <v>3.2572356481039262</v>
      </c>
      <c r="L20" s="53">
        <f>('A.1_2018-abs'!L20/'A.1_2018-abs'!$E$11)*100</f>
        <v>0.95520106982519815</v>
      </c>
      <c r="M20" s="53">
        <f>('A.1_2018-abs'!M20/'A.1_2018-abs'!$E$11)*100</f>
        <v>3.1712675518196578</v>
      </c>
      <c r="N20" s="53">
        <f>('A.1_2018-abs'!N20/'A.1_2018-abs'!$E$11)*100</f>
        <v>5.072117680771802</v>
      </c>
      <c r="O20" s="53">
        <f>('A.1_2018-abs'!O20/'A.1_2018-abs'!$E$11)*100</f>
        <v>9.2654503773044219</v>
      </c>
      <c r="P20" s="55">
        <f>'A.3_2017-abs '!P20*100/'A.3_2017-abs '!$E20</f>
        <v>0</v>
      </c>
      <c r="Q20" s="74"/>
    </row>
    <row r="21" spans="2:17" x14ac:dyDescent="0.2">
      <c r="B21" s="29" t="s">
        <v>10</v>
      </c>
      <c r="C21" s="9"/>
      <c r="D21" s="9"/>
      <c r="E21" s="55">
        <f>'A.3_2017-abs '!E21*100/'A.3_2017-abs '!$E21</f>
        <v>100</v>
      </c>
      <c r="F21" s="53">
        <f>('A.1_2018-abs'!F21/'A.1_2018-abs'!$E$11)*100</f>
        <v>2.7796351131913268</v>
      </c>
      <c r="G21" s="53">
        <f>('A.1_2018-abs'!G21/'A.1_2018-abs'!$E$11)*100</f>
        <v>0.87878498423918239</v>
      </c>
      <c r="H21" s="53">
        <f>('A.1_2018-abs'!H21/'A.1_2018-abs'!$E$11)*100</f>
        <v>1.2704174228675136</v>
      </c>
      <c r="I21" s="53">
        <f>('A.1_2018-abs'!I21/'A.1_2018-abs'!$E$11)*100</f>
        <v>1.1940013372814977</v>
      </c>
      <c r="J21" s="53">
        <f>('A.1_2018-abs'!J21/'A.1_2018-abs'!$E$11)*100</f>
        <v>3.8685643327920531</v>
      </c>
      <c r="K21" s="53">
        <f>('A.1_2018-abs'!K21/'A.1_2018-abs'!$E$11)*100</f>
        <v>3.5724520011462411</v>
      </c>
      <c r="L21" s="53">
        <f>('A.1_2018-abs'!L21/'A.1_2018-abs'!$E$11)*100</f>
        <v>1.8053300219696244</v>
      </c>
      <c r="M21" s="53">
        <f>('A.1_2018-abs'!M21/'A.1_2018-abs'!$E$11)*100</f>
        <v>4.021396503964084</v>
      </c>
      <c r="N21" s="53">
        <f>('A.1_2018-abs'!N21/'A.1_2018-abs'!$E$11)*100</f>
        <v>4.9192855095997707</v>
      </c>
      <c r="O21" s="53">
        <f>('A.1_2018-abs'!O21/'A.1_2018-abs'!$E$11)*100</f>
        <v>16.20021014423536</v>
      </c>
      <c r="P21" s="55">
        <f>'A.3_2017-abs '!P21*100/'A.3_2017-abs '!$E21</f>
        <v>0</v>
      </c>
      <c r="Q21" s="74"/>
    </row>
    <row r="22" spans="2:17" x14ac:dyDescent="0.2">
      <c r="B22" s="71" t="s">
        <v>11</v>
      </c>
      <c r="C22" s="9"/>
      <c r="D22" s="9"/>
      <c r="E22" s="55">
        <f>'A.3_2017-abs '!E22*100/'A.3_2017-abs '!$E22</f>
        <v>100</v>
      </c>
      <c r="F22" s="53">
        <f>'A.1_2018-abs'!F22/'A.1_2018-abs'!$E$22*100</f>
        <v>1.8596202562577893</v>
      </c>
      <c r="G22" s="53">
        <f>'A.1_2018-abs'!G22/'A.1_2018-abs'!$E$22*100</f>
        <v>4.4197544942859244</v>
      </c>
      <c r="H22" s="53">
        <f>'A.1_2018-abs'!H22/'A.1_2018-abs'!$E$22*100</f>
        <v>2.9535624394177589</v>
      </c>
      <c r="I22" s="53">
        <f>'A.1_2018-abs'!I22/'A.1_2018-abs'!$E$22*100</f>
        <v>3.0081373659045183</v>
      </c>
      <c r="J22" s="53">
        <f>'A.1_2018-abs'!J22/'A.1_2018-abs'!$E$22*100</f>
        <v>3.776259092427118</v>
      </c>
      <c r="K22" s="53">
        <f>'A.1_2018-abs'!K22/'A.1_2018-abs'!$E$22*100</f>
        <v>7.5199361391904986</v>
      </c>
      <c r="L22" s="53">
        <f>'A.1_2018-abs'!L22/'A.1_2018-abs'!$E$22*100</f>
        <v>5.4110632336051223</v>
      </c>
      <c r="M22" s="53">
        <f>'A.1_2018-abs'!M22/'A.1_2018-abs'!$E$22*100</f>
        <v>2.9120203311964943</v>
      </c>
      <c r="N22" s="53">
        <f>'A.1_2018-abs'!N22/'A.1_2018-abs'!$E$22*100</f>
        <v>10.137088957130173</v>
      </c>
      <c r="O22" s="53">
        <f>'A.1_2018-abs'!O22/'A.1_2018-abs'!$E$22*100</f>
        <v>23.742536675165148</v>
      </c>
      <c r="P22" s="55">
        <f>'A.3_2017-abs '!P22*100/'A.3_2017-abs '!$E22</f>
        <v>0</v>
      </c>
      <c r="Q22" s="74"/>
    </row>
    <row r="23" spans="2:17" x14ac:dyDescent="0.2">
      <c r="B23" s="29" t="s">
        <v>12</v>
      </c>
      <c r="C23" s="9"/>
      <c r="D23" s="9"/>
      <c r="E23" s="55">
        <f>'A.3_2017-abs '!E23*100/'A.3_2017-abs '!$E23</f>
        <v>100</v>
      </c>
      <c r="F23" s="53">
        <f>('A.1_2018-abs'!F23/'A.1_2018-abs'!$E$11)*100</f>
        <v>1.3850415512465373</v>
      </c>
      <c r="G23" s="53">
        <f>('A.1_2018-abs'!G23/'A.1_2018-abs'!$E$11)*100</f>
        <v>0.63998471678288282</v>
      </c>
      <c r="H23" s="53">
        <f>('A.1_2018-abs'!H23/'A.1_2018-abs'!$E$11)*100</f>
        <v>3.4387238513707135</v>
      </c>
      <c r="I23" s="53">
        <f>('A.1_2018-abs'!I23/'A.1_2018-abs'!$E$11)*100</f>
        <v>1.9677142038399085</v>
      </c>
      <c r="J23" s="53">
        <f>('A.1_2018-abs'!J23/'A.1_2018-abs'!$E$11)*100</f>
        <v>6.590887381793868</v>
      </c>
      <c r="K23" s="53">
        <f>('A.1_2018-abs'!K23/'A.1_2018-abs'!$E$11)*100</f>
        <v>5.6452383226669216</v>
      </c>
      <c r="L23" s="53">
        <f>('A.1_2018-abs'!L23/'A.1_2018-abs'!$E$11)*100</f>
        <v>2.5694908778297831</v>
      </c>
      <c r="M23" s="53">
        <f>('A.1_2018-abs'!M23/'A.1_2018-abs'!$E$11)*100</f>
        <v>2.1205463750119402</v>
      </c>
      <c r="N23" s="53">
        <f>('A.1_2018-abs'!N23/'A.1_2018-abs'!$E$11)*100</f>
        <v>7.0111758525169545</v>
      </c>
      <c r="O23" s="53">
        <f>('A.1_2018-abs'!O23/'A.1_2018-abs'!$E$11)*100</f>
        <v>12.226573693762537</v>
      </c>
      <c r="P23" s="55">
        <f>'A.3_2017-abs '!P23*100/'A.3_2017-abs '!$E23</f>
        <v>0</v>
      </c>
      <c r="Q23" s="74"/>
    </row>
    <row r="24" spans="2:17" x14ac:dyDescent="0.2">
      <c r="B24" s="29" t="s">
        <v>13</v>
      </c>
      <c r="C24" s="9"/>
      <c r="D24" s="9"/>
      <c r="E24" s="55">
        <f>'A.3_2017-abs '!E24*100/'A.3_2017-abs '!$E24</f>
        <v>100</v>
      </c>
      <c r="F24" s="53">
        <f>('A.1_2018-abs'!F24/'A.1_2018-abs'!$E$11)*100</f>
        <v>3.2190276053109179</v>
      </c>
      <c r="G24" s="53">
        <f>('A.1_2018-abs'!G24/'A.1_2018-abs'!$E$11)*100</f>
        <v>2.8273951666825869</v>
      </c>
      <c r="H24" s="53">
        <f>('A.1_2018-abs'!H24/'A.1_2018-abs'!$E$11)*100</f>
        <v>4.7282452956347312</v>
      </c>
      <c r="I24" s="53">
        <f>('A.1_2018-abs'!I24/'A.1_2018-abs'!$E$11)*100</f>
        <v>3.8303562899990449</v>
      </c>
      <c r="J24" s="53">
        <f>('A.1_2018-abs'!J24/'A.1_2018-abs'!$E$11)*100</f>
        <v>3.6011080332409975</v>
      </c>
      <c r="K24" s="53">
        <f>('A.1_2018-abs'!K24/'A.1_2018-abs'!$E$11)*100</f>
        <v>11.452860827204127</v>
      </c>
      <c r="L24" s="53">
        <f>('A.1_2018-abs'!L24/'A.1_2018-abs'!$E$11)*100</f>
        <v>10.478555735982424</v>
      </c>
      <c r="M24" s="53">
        <f>('A.1_2018-abs'!M24/'A.1_2018-abs'!$E$11)*100</f>
        <v>4.2601967714203841</v>
      </c>
      <c r="N24" s="53">
        <f>('A.1_2018-abs'!N24/'A.1_2018-abs'!$E$11)*100</f>
        <v>15.636641513038493</v>
      </c>
      <c r="O24" s="53">
        <f>('A.1_2018-abs'!O24/'A.1_2018-abs'!$E$11)*100</f>
        <v>47.979749737319707</v>
      </c>
      <c r="P24" s="55">
        <f>'A.3_2017-abs '!P24*100/'A.3_2017-abs '!$E24</f>
        <v>0</v>
      </c>
      <c r="Q24" s="74"/>
    </row>
    <row r="25" spans="2:17" x14ac:dyDescent="0.2">
      <c r="B25" s="29" t="s">
        <v>14</v>
      </c>
      <c r="C25" s="9"/>
      <c r="D25" s="9"/>
      <c r="E25" s="55">
        <f>'A.3_2017-abs '!E25*100/'A.3_2017-abs '!$E25</f>
        <v>100</v>
      </c>
      <c r="F25" s="53">
        <f>('A.1_2018-abs'!F25/'A.1_2018-abs'!$E$11)*100</f>
        <v>1.4901136689273091</v>
      </c>
      <c r="G25" s="53">
        <f>('A.1_2018-abs'!G25/'A.1_2018-abs'!$E$11)*100</f>
        <v>1.3372814977552776</v>
      </c>
      <c r="H25" s="53">
        <f>('A.1_2018-abs'!H25/'A.1_2018-abs'!$E$11)*100</f>
        <v>1.8530900754608843</v>
      </c>
      <c r="I25" s="53">
        <f>('A.1_2018-abs'!I25/'A.1_2018-abs'!$E$11)*100</f>
        <v>2.6745629955105552</v>
      </c>
      <c r="J25" s="53">
        <f>('A.1_2018-abs'!J25/'A.1_2018-abs'!$E$11)*100</f>
        <v>3.1235074983283981</v>
      </c>
      <c r="K25" s="53">
        <f>('A.1_2018-abs'!K25/'A.1_2018-abs'!$E$11)*100</f>
        <v>8.5681535963320279</v>
      </c>
      <c r="L25" s="53">
        <f>('A.1_2018-abs'!L25/'A.1_2018-abs'!$E$11)*100</f>
        <v>4.6709332314452192</v>
      </c>
      <c r="M25" s="53">
        <f>('A.1_2018-abs'!M25/'A.1_2018-abs'!$E$11)*100</f>
        <v>2.4166587066577514</v>
      </c>
      <c r="N25" s="53">
        <f>('A.1_2018-abs'!N25/'A.1_2018-abs'!$E$11)*100</f>
        <v>9.3227624414939338</v>
      </c>
      <c r="O25" s="53">
        <f>('A.1_2018-abs'!O25/'A.1_2018-abs'!$E$11)*100</f>
        <v>30.002865603209479</v>
      </c>
      <c r="P25" s="55">
        <f>'A.3_2017-abs '!P25*100/'A.3_2017-abs '!$E25</f>
        <v>0</v>
      </c>
      <c r="Q25" s="74"/>
    </row>
    <row r="26" spans="2:17" x14ac:dyDescent="0.2">
      <c r="B26" s="29" t="s">
        <v>15</v>
      </c>
      <c r="C26" s="9"/>
      <c r="D26" s="9"/>
      <c r="E26" s="55">
        <f>'A.3_2017-abs '!E26*100/'A.3_2017-abs '!$E26</f>
        <v>100</v>
      </c>
      <c r="F26" s="53">
        <f>('A.1_2018-abs'!F26/'A.1_2018-abs'!$E$11)*100</f>
        <v>3.6011080332409975</v>
      </c>
      <c r="G26" s="53">
        <f>('A.1_2018-abs'!G26/'A.1_2018-abs'!$E$11)*100</f>
        <v>0.97430509122170217</v>
      </c>
      <c r="H26" s="53">
        <f>('A.1_2018-abs'!H26/'A.1_2018-abs'!$E$11)*100</f>
        <v>1.2608654121692617</v>
      </c>
      <c r="I26" s="53">
        <f>('A.1_2018-abs'!I26/'A.1_2018-abs'!$E$11)*100</f>
        <v>3.4387238513707135</v>
      </c>
      <c r="J26" s="53">
        <f>('A.1_2018-abs'!J26/'A.1_2018-abs'!$E$11)*100</f>
        <v>3.4291718406724616</v>
      </c>
      <c r="K26" s="53">
        <f>('A.1_2018-abs'!K26/'A.1_2018-abs'!$E$11)*100</f>
        <v>6.4762632534148432</v>
      </c>
      <c r="L26" s="53">
        <f>('A.1_2018-abs'!L26/'A.1_2018-abs'!$E$11)*100</f>
        <v>1.9581621931416562</v>
      </c>
      <c r="M26" s="53">
        <f>('A.1_2018-abs'!M26/'A.1_2018-abs'!$E$11)*100</f>
        <v>2.6841150062088071</v>
      </c>
      <c r="N26" s="53">
        <f>('A.1_2018-abs'!N26/'A.1_2018-abs'!$E$11)*100</f>
        <v>6.8392396599484195</v>
      </c>
      <c r="O26" s="53">
        <f>('A.1_2018-abs'!O26/'A.1_2018-abs'!$E$11)*100</f>
        <v>21.377399942687937</v>
      </c>
      <c r="P26" s="55">
        <f>'A.3_2017-abs '!P26*100/'A.3_2017-abs '!$E26</f>
        <v>0</v>
      </c>
      <c r="Q26" s="74"/>
    </row>
    <row r="27" spans="2:17" ht="16.5" customHeight="1" x14ac:dyDescent="0.2">
      <c r="B27" s="71" t="s">
        <v>35</v>
      </c>
      <c r="C27" s="9"/>
      <c r="D27" s="9"/>
      <c r="E27" s="55">
        <f>'A.3_2017-abs '!E27*100/'A.3_2017-abs '!$E27</f>
        <v>100</v>
      </c>
      <c r="F27" s="53">
        <f>'A.1_2018-abs'!F27/'A.1_2018-abs'!$E$27*100</f>
        <v>2.4048713453063546</v>
      </c>
      <c r="G27" s="53">
        <f>'A.1_2018-abs'!G27/'A.1_2018-abs'!$E$27*100</f>
        <v>1.4334454816850684</v>
      </c>
      <c r="H27" s="53">
        <f>'A.1_2018-abs'!H27/'A.1_2018-abs'!$E$27*100</f>
        <v>2.7981803535042413</v>
      </c>
      <c r="I27" s="53">
        <f>'A.1_2018-abs'!I27/'A.1_2018-abs'!$E$27*100</f>
        <v>2.9545562242335213</v>
      </c>
      <c r="J27" s="53">
        <f>'A.1_2018-abs'!J27/'A.1_2018-abs'!$E$27*100</f>
        <v>4.1534378998246702</v>
      </c>
      <c r="K27" s="53">
        <f>'A.1_2018-abs'!K27/'A.1_2018-abs'!$E$27*100</f>
        <v>7.9728000758186033</v>
      </c>
      <c r="L27" s="53">
        <f>'A.1_2018-abs'!L27/'A.1_2018-abs'!$E$27*100</f>
        <v>4.8808226318532908</v>
      </c>
      <c r="M27" s="53">
        <f>'A.1_2018-abs'!M27/'A.1_2018-abs'!$E$27*100</f>
        <v>2.8479363123726484</v>
      </c>
      <c r="N27" s="53">
        <f>'A.1_2018-abs'!N27/'A.1_2018-abs'!$E$27*100</f>
        <v>9.6265933753494757</v>
      </c>
      <c r="O27" s="53">
        <f>'A.1_2018-abs'!O27/'A.1_2018-abs'!$E$27*100</f>
        <v>27.678529119082597</v>
      </c>
      <c r="P27" s="55">
        <f>'A.3_2017-abs '!P27*100/'A.3_2017-abs '!$E27</f>
        <v>0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'A.3_2017-abs '!E28*100/'A.3_2017-abs '!$E28</f>
        <v>100</v>
      </c>
      <c r="F28" s="55">
        <f>'A.1_2018-abs'!F28/'A.1_2018-abs'!$E$28*100</f>
        <v>1.9991150066980656</v>
      </c>
      <c r="G28" s="55">
        <f>'A.1_2018-abs'!G28/'A.1_2018-abs'!$E$28*100</f>
        <v>3.655749728743491</v>
      </c>
      <c r="H28" s="55">
        <f>'A.1_2018-abs'!H28/'A.1_2018-abs'!$E$28*100</f>
        <v>2.9138101386287452</v>
      </c>
      <c r="I28" s="55">
        <f>'A.1_2018-abs'!I28/'A.1_2018-abs'!$E$28*100</f>
        <v>2.994429391476181</v>
      </c>
      <c r="J28" s="55">
        <f>'A.1_2018-abs'!J28/'A.1_2018-abs'!$E$28*100</f>
        <v>3.8727549356561379</v>
      </c>
      <c r="K28" s="55">
        <f>'A.1_2018-abs'!K28/'A.1_2018-abs'!$E$28*100</f>
        <v>7.6357949482642615</v>
      </c>
      <c r="L28" s="55">
        <f>'A.1_2018-abs'!L28/'A.1_2018-abs'!$E$28*100</f>
        <v>5.2754087032423485</v>
      </c>
      <c r="M28" s="55">
        <f>'A.1_2018-abs'!M28/'A.1_2018-abs'!$E$28*100</f>
        <v>2.895625344753384</v>
      </c>
      <c r="N28" s="55">
        <f>'A.1_2018-abs'!N28/'A.1_2018-abs'!$E$28*100</f>
        <v>10.006485909815547</v>
      </c>
      <c r="O28" s="55">
        <f>'A.1_2018-abs'!O28/'A.1_2018-abs'!$E$28*100</f>
        <v>24.749504464366897</v>
      </c>
      <c r="P28" s="55">
        <f>'A.3_2017-abs '!P28*100/'A.3_2017-abs '!$E28</f>
        <v>0</v>
      </c>
      <c r="Q28" s="74"/>
    </row>
    <row r="29" spans="2:17" x14ac:dyDescent="0.2">
      <c r="B29" s="72" t="s">
        <v>17</v>
      </c>
      <c r="C29" s="22"/>
      <c r="D29" s="20"/>
      <c r="E29" s="55">
        <f>'A.3_2017-abs '!E29*100/'A.3_2017-abs '!$E29</f>
        <v>100</v>
      </c>
      <c r="F29" s="53">
        <f>'A.1_2018-abs'!F29/'A.1_2018-abs'!$E$29*100</f>
        <v>1.533991909070487</v>
      </c>
      <c r="G29" s="53">
        <f>'A.1_2018-abs'!G29/'A.1_2018-abs'!$E$29*100</f>
        <v>2.8720345686190489</v>
      </c>
      <c r="H29" s="53">
        <f>'A.1_2018-abs'!H29/'A.1_2018-abs'!$E$29*100</f>
        <v>3.8157246441104791</v>
      </c>
      <c r="I29" s="53">
        <f>'A.1_2018-abs'!I29/'A.1_2018-abs'!$E$29*100</f>
        <v>3.0525042049802824</v>
      </c>
      <c r="J29" s="53">
        <f>'A.1_2018-abs'!J29/'A.1_2018-abs'!$E$29*100</f>
        <v>5.4035176477028823</v>
      </c>
      <c r="K29" s="53">
        <f>'A.1_2018-abs'!K29/'A.1_2018-abs'!$E$29*100</f>
        <v>8.3399247539779768</v>
      </c>
      <c r="L29" s="53">
        <f>'A.1_2018-abs'!L29/'A.1_2018-abs'!$E$29*100</f>
        <v>4.8632413932406946</v>
      </c>
      <c r="M29" s="53">
        <f>'A.1_2018-abs'!M29/'A.1_2018-abs'!$E$29*100</f>
        <v>2.4140645499868802</v>
      </c>
      <c r="N29" s="53">
        <f>'A.1_2018-abs'!N29/'A.1_2018-abs'!$E$29*100</f>
        <v>7.7864341955981269</v>
      </c>
      <c r="O29" s="53">
        <f>'A.1_2018-abs'!O29/'A.1_2018-abs'!$E$29*100</f>
        <v>18.697862491953433</v>
      </c>
      <c r="P29" s="55">
        <f>'A.3_2017-abs '!P29*100/'A.3_2017-abs '!$E29</f>
        <v>0</v>
      </c>
      <c r="Q29" s="74"/>
    </row>
    <row r="30" spans="2:17" x14ac:dyDescent="0.2">
      <c r="B30" s="73" t="s">
        <v>23</v>
      </c>
      <c r="C30" s="24"/>
      <c r="D30" s="25"/>
      <c r="E30" s="55">
        <f>'A.3_2017-abs '!E30*100/'A.3_2017-abs '!$E30</f>
        <v>100</v>
      </c>
      <c r="F30" s="53">
        <f>'A.1_2018-abs'!F30/'A.1_2018-abs'!$E$30*100</f>
        <v>1.323624559979822</v>
      </c>
      <c r="G30" s="53">
        <f>'A.1_2018-abs'!G30/'A.1_2018-abs'!$E$30*100</f>
        <v>2.5175733915274869</v>
      </c>
      <c r="H30" s="53">
        <f>'A.1_2018-abs'!H30/'A.1_2018-abs'!$E$30*100</f>
        <v>4.2236453958262512</v>
      </c>
      <c r="I30" s="53">
        <f>'A.1_2018-abs'!I30/'A.1_2018-abs'!$E$30*100</f>
        <v>3.0787704657359987</v>
      </c>
      <c r="J30" s="53">
        <f>'A.1_2018-abs'!J30/'A.1_2018-abs'!$E$30*100</f>
        <v>6.095855859807652</v>
      </c>
      <c r="K30" s="53">
        <f>'A.1_2018-abs'!K30/'A.1_2018-abs'!$E$30*100</f>
        <v>8.6583908146815958</v>
      </c>
      <c r="L30" s="53">
        <f>'A.1_2018-abs'!L30/'A.1_2018-abs'!$E$30*100</f>
        <v>4.6768250556536426</v>
      </c>
      <c r="M30" s="53">
        <f>'A.1_2018-abs'!M30/'A.1_2018-abs'!$E$30*100</f>
        <v>2.1962627071247627</v>
      </c>
      <c r="N30" s="53">
        <f>'A.1_2018-abs'!N30/'A.1_2018-abs'!$E$30*100</f>
        <v>6.782342168463301</v>
      </c>
      <c r="O30" s="53">
        <f>'A.1_2018-abs'!O30/'A.1_2018-abs'!$E$30*100</f>
        <v>15.960806676243845</v>
      </c>
      <c r="P30" s="53">
        <f>'A.1_2018-abs'!P30/'A.1_2018-abs'!$E$30*100</f>
        <v>0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J37" sqref="J37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6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6" ht="15.75" x14ac:dyDescent="0.25">
      <c r="B2" s="2" t="s">
        <v>25</v>
      </c>
      <c r="C2" s="3"/>
      <c r="D2" s="3"/>
      <c r="E2" s="4" t="s">
        <v>27</v>
      </c>
      <c r="G2" s="3"/>
      <c r="H2" s="4"/>
      <c r="I2" s="4"/>
      <c r="J2" s="4"/>
      <c r="P2" s="3"/>
    </row>
    <row r="3" spans="2:16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6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6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6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6" s="56" customFormat="1" ht="24.95" customHeight="1" x14ac:dyDescent="0.2">
      <c r="B7" s="60"/>
      <c r="C7" s="61"/>
      <c r="D7" s="62"/>
      <c r="E7" s="81" t="s">
        <v>20</v>
      </c>
      <c r="F7" s="82" t="s">
        <v>41</v>
      </c>
      <c r="G7" s="82"/>
      <c r="H7" s="82"/>
      <c r="I7" s="82"/>
      <c r="J7" s="82"/>
      <c r="K7" s="82"/>
      <c r="L7" s="83"/>
      <c r="M7" s="83"/>
      <c r="N7" s="83"/>
      <c r="O7" s="83"/>
    </row>
    <row r="8" spans="2:16" s="56" customFormat="1" ht="35.25" customHeight="1" x14ac:dyDescent="0.2">
      <c r="B8" s="60"/>
      <c r="C8" s="62"/>
      <c r="D8" s="62"/>
      <c r="E8" s="81"/>
      <c r="F8" s="75" t="s">
        <v>32</v>
      </c>
      <c r="G8" s="63" t="s">
        <v>43</v>
      </c>
      <c r="H8" s="75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75" t="s">
        <v>46</v>
      </c>
      <c r="N8" s="65" t="s">
        <v>34</v>
      </c>
      <c r="O8" s="65" t="s">
        <v>29</v>
      </c>
      <c r="P8" s="41"/>
    </row>
    <row r="9" spans="2:16" ht="6.75" customHeight="1" x14ac:dyDescent="0.2">
      <c r="B9" s="66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6" x14ac:dyDescent="0.2">
      <c r="B10" s="37"/>
      <c r="C10" s="67"/>
      <c r="D10" s="67"/>
      <c r="E10" s="68"/>
      <c r="F10" s="68"/>
      <c r="G10" s="69"/>
      <c r="H10" s="70"/>
      <c r="I10" s="70"/>
      <c r="J10" s="70"/>
      <c r="K10" s="68"/>
      <c r="L10" s="68"/>
      <c r="M10" s="68"/>
      <c r="N10" s="68"/>
      <c r="O10" s="68"/>
    </row>
    <row r="11" spans="2:16" x14ac:dyDescent="0.2">
      <c r="B11" s="29" t="s">
        <v>0</v>
      </c>
      <c r="C11" s="9"/>
      <c r="D11" s="9"/>
      <c r="E11" s="21">
        <v>50505</v>
      </c>
      <c r="F11" s="38">
        <v>795</v>
      </c>
      <c r="G11" s="38">
        <v>900</v>
      </c>
      <c r="H11" s="38">
        <v>1305</v>
      </c>
      <c r="I11" s="38">
        <v>1605</v>
      </c>
      <c r="J11" s="38">
        <v>1905</v>
      </c>
      <c r="K11" s="38">
        <v>3910</v>
      </c>
      <c r="L11" s="38">
        <v>1955</v>
      </c>
      <c r="M11" s="38">
        <v>1390</v>
      </c>
      <c r="N11" s="38">
        <v>7115</v>
      </c>
      <c r="O11" s="38">
        <v>9080</v>
      </c>
      <c r="P11" s="10"/>
    </row>
    <row r="12" spans="2:16" x14ac:dyDescent="0.2">
      <c r="B12" s="29" t="s">
        <v>1</v>
      </c>
      <c r="C12" s="9"/>
      <c r="D12" s="9"/>
      <c r="E12" s="21">
        <v>12825</v>
      </c>
      <c r="F12" s="38">
        <v>250</v>
      </c>
      <c r="G12" s="38">
        <v>170</v>
      </c>
      <c r="H12" s="38">
        <v>520</v>
      </c>
      <c r="I12" s="38">
        <v>300</v>
      </c>
      <c r="J12" s="38">
        <v>340</v>
      </c>
      <c r="K12" s="38">
        <v>1055</v>
      </c>
      <c r="L12" s="38">
        <v>165</v>
      </c>
      <c r="M12" s="38">
        <v>435</v>
      </c>
      <c r="N12" s="38">
        <v>1455</v>
      </c>
      <c r="O12" s="38">
        <v>4450</v>
      </c>
      <c r="P12" s="10"/>
    </row>
    <row r="13" spans="2:16" x14ac:dyDescent="0.2">
      <c r="B13" s="29" t="s">
        <v>2</v>
      </c>
      <c r="C13" s="9"/>
      <c r="D13" s="9"/>
      <c r="E13" s="21">
        <v>112645</v>
      </c>
      <c r="F13" s="38">
        <v>1995</v>
      </c>
      <c r="G13" s="38">
        <v>3530</v>
      </c>
      <c r="H13" s="38">
        <v>4495</v>
      </c>
      <c r="I13" s="38">
        <v>2645</v>
      </c>
      <c r="J13" s="38">
        <v>3935</v>
      </c>
      <c r="K13" s="38">
        <v>10350</v>
      </c>
      <c r="L13" s="38">
        <v>5210</v>
      </c>
      <c r="M13" s="38">
        <v>2560</v>
      </c>
      <c r="N13" s="38">
        <v>9460</v>
      </c>
      <c r="O13" s="38">
        <v>23090</v>
      </c>
      <c r="P13" s="10"/>
    </row>
    <row r="14" spans="2:16" x14ac:dyDescent="0.2">
      <c r="B14" s="29" t="s">
        <v>3</v>
      </c>
      <c r="C14" s="9"/>
      <c r="D14" s="9"/>
      <c r="E14" s="21">
        <v>108815</v>
      </c>
      <c r="F14" s="38">
        <v>1985</v>
      </c>
      <c r="G14" s="38">
        <v>9670</v>
      </c>
      <c r="H14" s="38">
        <v>2290</v>
      </c>
      <c r="I14" s="38">
        <v>2445</v>
      </c>
      <c r="J14" s="38">
        <v>3700</v>
      </c>
      <c r="K14" s="38">
        <v>6525</v>
      </c>
      <c r="L14" s="38">
        <v>7890</v>
      </c>
      <c r="M14" s="38">
        <v>2045</v>
      </c>
      <c r="N14" s="38">
        <v>8270</v>
      </c>
      <c r="O14" s="38">
        <v>35065</v>
      </c>
      <c r="P14" s="10"/>
    </row>
    <row r="15" spans="2:16" x14ac:dyDescent="0.2">
      <c r="B15" s="29" t="s">
        <v>4</v>
      </c>
      <c r="C15" s="9"/>
      <c r="D15" s="9"/>
      <c r="E15" s="21">
        <v>100465</v>
      </c>
      <c r="F15" s="38">
        <v>1020</v>
      </c>
      <c r="G15" s="38">
        <v>2055</v>
      </c>
      <c r="H15" s="38">
        <v>2995</v>
      </c>
      <c r="I15" s="38">
        <v>5555</v>
      </c>
      <c r="J15" s="38">
        <v>2875</v>
      </c>
      <c r="K15" s="38">
        <v>7810</v>
      </c>
      <c r="L15" s="38">
        <v>4135</v>
      </c>
      <c r="M15" s="38">
        <v>3620</v>
      </c>
      <c r="N15" s="38">
        <v>10990</v>
      </c>
      <c r="O15" s="38">
        <v>15605</v>
      </c>
      <c r="P15" s="10"/>
    </row>
    <row r="16" spans="2:16" x14ac:dyDescent="0.2">
      <c r="B16" s="29" t="s">
        <v>5</v>
      </c>
      <c r="C16" s="9"/>
      <c r="D16" s="9"/>
      <c r="E16" s="21">
        <v>55745</v>
      </c>
      <c r="F16" s="38">
        <v>1140</v>
      </c>
      <c r="G16" s="38">
        <v>2340</v>
      </c>
      <c r="H16" s="38">
        <v>640</v>
      </c>
      <c r="I16" s="38">
        <v>1130</v>
      </c>
      <c r="J16" s="38">
        <v>1900</v>
      </c>
      <c r="K16" s="38">
        <v>4480</v>
      </c>
      <c r="L16" s="38">
        <v>4360</v>
      </c>
      <c r="M16" s="38">
        <v>1995</v>
      </c>
      <c r="N16" s="38">
        <v>4805</v>
      </c>
      <c r="O16" s="38">
        <v>19360</v>
      </c>
      <c r="P16" s="10"/>
    </row>
    <row r="17" spans="2:16" x14ac:dyDescent="0.2">
      <c r="B17" s="29" t="s">
        <v>6</v>
      </c>
      <c r="C17" s="9"/>
      <c r="D17" s="9"/>
      <c r="E17" s="21">
        <v>35930</v>
      </c>
      <c r="F17" s="38">
        <v>610</v>
      </c>
      <c r="G17" s="38">
        <v>1435</v>
      </c>
      <c r="H17" s="38">
        <v>3330</v>
      </c>
      <c r="I17" s="38">
        <v>420</v>
      </c>
      <c r="J17" s="38">
        <v>3650</v>
      </c>
      <c r="K17" s="38">
        <v>2615</v>
      </c>
      <c r="L17" s="38">
        <v>3030</v>
      </c>
      <c r="M17" s="38">
        <v>720</v>
      </c>
      <c r="N17" s="38">
        <v>3230</v>
      </c>
      <c r="O17" s="38">
        <v>7315</v>
      </c>
      <c r="P17" s="10"/>
    </row>
    <row r="18" spans="2:16" x14ac:dyDescent="0.2">
      <c r="B18" s="29" t="s">
        <v>7</v>
      </c>
      <c r="C18" s="9"/>
      <c r="D18" s="9"/>
      <c r="E18" s="21">
        <v>27930</v>
      </c>
      <c r="F18" s="38">
        <v>1020</v>
      </c>
      <c r="G18" s="38">
        <v>2005</v>
      </c>
      <c r="H18" s="38">
        <v>195</v>
      </c>
      <c r="I18" s="38">
        <v>865</v>
      </c>
      <c r="J18" s="38">
        <v>560</v>
      </c>
      <c r="K18" s="38">
        <v>3580</v>
      </c>
      <c r="L18" s="38">
        <v>1070</v>
      </c>
      <c r="M18" s="38">
        <v>370</v>
      </c>
      <c r="N18" s="38">
        <v>1770</v>
      </c>
      <c r="O18" s="38">
        <v>9210</v>
      </c>
      <c r="P18" s="10"/>
    </row>
    <row r="19" spans="2:16" x14ac:dyDescent="0.2">
      <c r="B19" s="29" t="s">
        <v>8</v>
      </c>
      <c r="C19" s="9"/>
      <c r="D19" s="9"/>
      <c r="E19" s="21">
        <v>28095</v>
      </c>
      <c r="F19" s="38">
        <v>425</v>
      </c>
      <c r="G19" s="38">
        <v>980</v>
      </c>
      <c r="H19" s="38">
        <v>1030</v>
      </c>
      <c r="I19" s="38">
        <v>260</v>
      </c>
      <c r="J19" s="38">
        <v>810</v>
      </c>
      <c r="K19" s="38">
        <v>2095</v>
      </c>
      <c r="L19" s="38">
        <v>2105</v>
      </c>
      <c r="M19" s="38">
        <v>435</v>
      </c>
      <c r="N19" s="38">
        <v>3880</v>
      </c>
      <c r="O19" s="38">
        <v>9825</v>
      </c>
      <c r="P19" s="10"/>
    </row>
    <row r="20" spans="2:16" x14ac:dyDescent="0.2">
      <c r="B20" s="29" t="s">
        <v>9</v>
      </c>
      <c r="C20" s="9"/>
      <c r="D20" s="9"/>
      <c r="E20" s="21">
        <v>27255</v>
      </c>
      <c r="F20" s="38">
        <v>600</v>
      </c>
      <c r="G20" s="38">
        <v>570</v>
      </c>
      <c r="H20" s="38">
        <v>425</v>
      </c>
      <c r="I20" s="38">
        <v>1285</v>
      </c>
      <c r="J20" s="38">
        <v>1175</v>
      </c>
      <c r="K20" s="38">
        <v>1665</v>
      </c>
      <c r="L20" s="38">
        <v>480</v>
      </c>
      <c r="M20" s="38">
        <v>1595</v>
      </c>
      <c r="N20" s="38">
        <v>2450</v>
      </c>
      <c r="O20" s="38">
        <v>4885</v>
      </c>
      <c r="P20" s="10"/>
    </row>
    <row r="21" spans="2:16" x14ac:dyDescent="0.2">
      <c r="B21" s="29" t="s">
        <v>10</v>
      </c>
      <c r="C21" s="9"/>
      <c r="D21" s="9"/>
      <c r="E21" s="21">
        <v>32020</v>
      </c>
      <c r="F21" s="38">
        <v>1420</v>
      </c>
      <c r="G21" s="38">
        <v>385</v>
      </c>
      <c r="H21" s="38">
        <v>660</v>
      </c>
      <c r="I21" s="38">
        <v>610</v>
      </c>
      <c r="J21" s="38">
        <v>2005</v>
      </c>
      <c r="K21" s="38">
        <v>1840</v>
      </c>
      <c r="L21" s="38">
        <v>885</v>
      </c>
      <c r="M21" s="38">
        <v>2075</v>
      </c>
      <c r="N21" s="38">
        <v>2315</v>
      </c>
      <c r="O21" s="38">
        <v>8560</v>
      </c>
      <c r="P21" s="10"/>
    </row>
    <row r="22" spans="2:16" x14ac:dyDescent="0.2">
      <c r="B22" s="71" t="s">
        <v>11</v>
      </c>
      <c r="C22" s="9"/>
      <c r="D22" s="9"/>
      <c r="E22" s="21">
        <v>592230</v>
      </c>
      <c r="F22" s="21">
        <v>11260</v>
      </c>
      <c r="G22" s="21">
        <v>24040</v>
      </c>
      <c r="H22" s="21">
        <v>17885</v>
      </c>
      <c r="I22" s="21">
        <v>17120</v>
      </c>
      <c r="J22" s="21">
        <v>22855</v>
      </c>
      <c r="K22" s="21">
        <v>45925</v>
      </c>
      <c r="L22" s="21">
        <v>31285</v>
      </c>
      <c r="M22" s="21">
        <v>17240</v>
      </c>
      <c r="N22" s="21">
        <v>55740</v>
      </c>
      <c r="O22" s="21">
        <v>146445</v>
      </c>
    </row>
    <row r="23" spans="2:16" x14ac:dyDescent="0.2">
      <c r="B23" s="29" t="s">
        <v>12</v>
      </c>
      <c r="C23" s="9"/>
      <c r="D23" s="9"/>
      <c r="E23" s="21">
        <v>35225</v>
      </c>
      <c r="F23" s="38">
        <v>715</v>
      </c>
      <c r="G23" s="38">
        <v>310</v>
      </c>
      <c r="H23" s="38">
        <v>1810</v>
      </c>
      <c r="I23" s="38">
        <v>965</v>
      </c>
      <c r="J23" s="38">
        <v>3445</v>
      </c>
      <c r="K23" s="38">
        <v>2930</v>
      </c>
      <c r="L23" s="38">
        <v>1265</v>
      </c>
      <c r="M23" s="38">
        <v>1135</v>
      </c>
      <c r="N23" s="38">
        <v>3405</v>
      </c>
      <c r="O23" s="38">
        <v>6410</v>
      </c>
    </row>
    <row r="24" spans="2:16" x14ac:dyDescent="0.2">
      <c r="B24" s="29" t="s">
        <v>13</v>
      </c>
      <c r="C24" s="9"/>
      <c r="D24" s="9"/>
      <c r="E24" s="21">
        <v>76255</v>
      </c>
      <c r="F24" s="38">
        <v>1655</v>
      </c>
      <c r="G24" s="38">
        <v>1120</v>
      </c>
      <c r="H24" s="38">
        <v>2420</v>
      </c>
      <c r="I24" s="38">
        <v>1770</v>
      </c>
      <c r="J24" s="38">
        <v>1805</v>
      </c>
      <c r="K24" s="38">
        <v>5710</v>
      </c>
      <c r="L24" s="38">
        <v>4305</v>
      </c>
      <c r="M24" s="38">
        <v>2195</v>
      </c>
      <c r="N24" s="38">
        <v>7380</v>
      </c>
      <c r="O24" s="38">
        <v>25195</v>
      </c>
    </row>
    <row r="25" spans="2:16" x14ac:dyDescent="0.2">
      <c r="B25" s="29" t="s">
        <v>14</v>
      </c>
      <c r="C25" s="9"/>
      <c r="D25" s="9"/>
      <c r="E25" s="21">
        <v>48185</v>
      </c>
      <c r="F25" s="38">
        <v>740</v>
      </c>
      <c r="G25" s="38">
        <v>510</v>
      </c>
      <c r="H25" s="38">
        <v>895</v>
      </c>
      <c r="I25" s="38">
        <v>1375</v>
      </c>
      <c r="J25" s="38">
        <v>1555</v>
      </c>
      <c r="K25" s="38">
        <v>3885</v>
      </c>
      <c r="L25" s="38">
        <v>1750</v>
      </c>
      <c r="M25" s="38">
        <v>1170</v>
      </c>
      <c r="N25" s="38">
        <v>4660</v>
      </c>
      <c r="O25" s="38">
        <v>15730</v>
      </c>
    </row>
    <row r="26" spans="2:16" x14ac:dyDescent="0.2">
      <c r="B26" s="29" t="s">
        <v>15</v>
      </c>
      <c r="C26" s="9"/>
      <c r="D26" s="9"/>
      <c r="E26" s="21">
        <v>43685</v>
      </c>
      <c r="F26" s="38">
        <v>1830</v>
      </c>
      <c r="G26" s="38">
        <v>485</v>
      </c>
      <c r="H26" s="38">
        <v>655</v>
      </c>
      <c r="I26" s="38">
        <v>1600</v>
      </c>
      <c r="J26" s="38">
        <v>1795</v>
      </c>
      <c r="K26" s="38">
        <v>3290</v>
      </c>
      <c r="L26" s="38">
        <v>1050</v>
      </c>
      <c r="M26" s="38">
        <v>1385</v>
      </c>
      <c r="N26" s="38">
        <v>3315</v>
      </c>
      <c r="O26" s="38">
        <v>11265</v>
      </c>
    </row>
    <row r="27" spans="2:16" ht="16.5" customHeight="1" x14ac:dyDescent="0.2">
      <c r="B27" s="71" t="s">
        <v>40</v>
      </c>
      <c r="C27" s="9"/>
      <c r="D27" s="9"/>
      <c r="E27" s="21">
        <v>203350</v>
      </c>
      <c r="F27" s="21">
        <v>4940</v>
      </c>
      <c r="G27" s="21">
        <v>2425</v>
      </c>
      <c r="H27" s="21">
        <v>5780</v>
      </c>
      <c r="I27" s="21">
        <v>5710</v>
      </c>
      <c r="J27" s="21">
        <v>8600</v>
      </c>
      <c r="K27" s="21">
        <v>15815</v>
      </c>
      <c r="L27" s="21">
        <v>8370</v>
      </c>
      <c r="M27" s="21">
        <v>5885</v>
      </c>
      <c r="N27" s="21">
        <v>18760</v>
      </c>
      <c r="O27" s="21">
        <v>58600</v>
      </c>
      <c r="P27" s="21">
        <f t="shared" ref="P27" si="0">SUM(P23:P26)</f>
        <v>0</v>
      </c>
    </row>
    <row r="28" spans="2:16" ht="51.75" customHeight="1" x14ac:dyDescent="0.2">
      <c r="B28" s="72" t="s">
        <v>16</v>
      </c>
      <c r="C28" s="19"/>
      <c r="D28" s="20"/>
      <c r="E28" s="21">
        <v>795580</v>
      </c>
      <c r="F28" s="21">
        <v>16200</v>
      </c>
      <c r="G28" s="21">
        <v>26465</v>
      </c>
      <c r="H28" s="21">
        <v>23665</v>
      </c>
      <c r="I28" s="21">
        <v>22830</v>
      </c>
      <c r="J28" s="21">
        <v>31455</v>
      </c>
      <c r="K28" s="21">
        <v>61740</v>
      </c>
      <c r="L28" s="21">
        <v>39655</v>
      </c>
      <c r="M28" s="21">
        <v>23125</v>
      </c>
      <c r="N28" s="21">
        <v>74500</v>
      </c>
      <c r="O28" s="21">
        <v>205045</v>
      </c>
    </row>
    <row r="29" spans="2:16" x14ac:dyDescent="0.2">
      <c r="B29" s="72" t="s">
        <v>17</v>
      </c>
      <c r="C29" s="22"/>
      <c r="D29" s="20"/>
      <c r="E29" s="38">
        <v>2570990</v>
      </c>
      <c r="F29" s="38">
        <v>40020</v>
      </c>
      <c r="G29" s="38">
        <v>67490</v>
      </c>
      <c r="H29" s="38">
        <v>99965</v>
      </c>
      <c r="I29" s="38">
        <v>76390</v>
      </c>
      <c r="J29" s="38">
        <v>141365</v>
      </c>
      <c r="K29" s="38">
        <v>216230</v>
      </c>
      <c r="L29" s="38">
        <v>114500</v>
      </c>
      <c r="M29" s="38">
        <v>63120</v>
      </c>
      <c r="N29" s="38">
        <v>190360</v>
      </c>
      <c r="O29" s="38">
        <v>497625</v>
      </c>
    </row>
    <row r="30" spans="2:16" x14ac:dyDescent="0.2">
      <c r="B30" s="73" t="s">
        <v>23</v>
      </c>
      <c r="C30" s="24"/>
      <c r="D30" s="25"/>
      <c r="E30" s="38">
        <f>E29-E28</f>
        <v>1775410</v>
      </c>
      <c r="F30" s="38">
        <f t="shared" ref="F30:O30" si="1">F29-F28</f>
        <v>23820</v>
      </c>
      <c r="G30" s="38">
        <f t="shared" si="1"/>
        <v>41025</v>
      </c>
      <c r="H30" s="38">
        <f t="shared" si="1"/>
        <v>76300</v>
      </c>
      <c r="I30" s="38">
        <f t="shared" si="1"/>
        <v>53560</v>
      </c>
      <c r="J30" s="38">
        <f t="shared" si="1"/>
        <v>109910</v>
      </c>
      <c r="K30" s="38">
        <f t="shared" si="1"/>
        <v>154490</v>
      </c>
      <c r="L30" s="38">
        <f t="shared" si="1"/>
        <v>74845</v>
      </c>
      <c r="M30" s="38">
        <f t="shared" si="1"/>
        <v>39995</v>
      </c>
      <c r="N30" s="38">
        <f t="shared" si="1"/>
        <v>115860</v>
      </c>
      <c r="O30" s="38">
        <f t="shared" si="1"/>
        <v>292580</v>
      </c>
      <c r="P30" s="38">
        <f t="shared" ref="P30" si="2">P29-P28</f>
        <v>0</v>
      </c>
    </row>
    <row r="31" spans="2:16" ht="6.75" customHeight="1" x14ac:dyDescent="0.2">
      <c r="B31" s="2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6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J39" sqref="J39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.95" customHeight="1" x14ac:dyDescent="0.2">
      <c r="B7" s="11"/>
      <c r="C7" s="12"/>
      <c r="D7" s="13"/>
      <c r="E7" s="81" t="s">
        <v>20</v>
      </c>
      <c r="F7" s="82" t="s">
        <v>42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75" t="s">
        <v>32</v>
      </c>
      <c r="G8" s="75" t="s">
        <v>43</v>
      </c>
      <c r="H8" s="75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75" t="s">
        <v>46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5">
        <f>'A.3_2017-abs '!E11*100/'A.3_2017-abs '!$E11</f>
        <v>100</v>
      </c>
      <c r="F11" s="53">
        <f>'A.3_2017-abs '!F11*100/'A.3_2017-abs '!$E11</f>
        <v>1.574101574101574</v>
      </c>
      <c r="G11" s="53">
        <f>'A.3_2017-abs '!G11*100/'A.3_2017-abs '!$E11</f>
        <v>1.7820017820017819</v>
      </c>
      <c r="H11" s="53">
        <f>'A.3_2017-abs '!H11*100/'A.3_2017-abs '!$E11</f>
        <v>2.5839025839025838</v>
      </c>
      <c r="I11" s="53">
        <f>'A.3_2017-abs '!I11*100/'A.3_2017-abs '!$E11</f>
        <v>3.1779031779031781</v>
      </c>
      <c r="J11" s="53">
        <f>'A.3_2017-abs '!J11*100/'A.3_2017-abs '!$E11</f>
        <v>3.771903771903772</v>
      </c>
      <c r="K11" s="53">
        <f>'A.3_2017-abs '!K11*100/'A.3_2017-abs '!$E11</f>
        <v>7.741807741807742</v>
      </c>
      <c r="L11" s="53">
        <f>'A.3_2017-abs '!L11*100/'A.3_2017-abs '!$E11</f>
        <v>3.870903870903871</v>
      </c>
      <c r="M11" s="53">
        <f>'A.3_2017-abs '!M11*100/'A.3_2017-abs '!$E11</f>
        <v>2.7522027522027521</v>
      </c>
      <c r="N11" s="53">
        <f>'A.3_2017-abs '!N11*100/'A.3_2017-abs '!$E11</f>
        <v>14.087714087714089</v>
      </c>
      <c r="O11" s="53">
        <f>'A.3_2017-abs '!O11*100/'A.3_2017-abs '!$E11</f>
        <v>17.97841797841798</v>
      </c>
      <c r="P11" s="10"/>
      <c r="Q11" s="74"/>
    </row>
    <row r="12" spans="2:17" x14ac:dyDescent="0.2">
      <c r="B12" s="29" t="s">
        <v>1</v>
      </c>
      <c r="C12" s="9"/>
      <c r="D12" s="9"/>
      <c r="E12" s="55">
        <f>'A.3_2017-abs '!E12*100/'A.3_2017-abs '!$E12</f>
        <v>100</v>
      </c>
      <c r="F12" s="53">
        <f>'A.3_2017-abs '!F12*100/'A.3_2017-abs '!$E12</f>
        <v>1.9493177387914229</v>
      </c>
      <c r="G12" s="53">
        <f>'A.3_2017-abs '!G12*100/'A.3_2017-abs '!$E12</f>
        <v>1.3255360623781676</v>
      </c>
      <c r="H12" s="53">
        <f>'A.3_2017-abs '!H12*100/'A.3_2017-abs '!$E12</f>
        <v>4.0545808966861596</v>
      </c>
      <c r="I12" s="53">
        <f>'A.3_2017-abs '!I12*100/'A.3_2017-abs '!$E12</f>
        <v>2.3391812865497075</v>
      </c>
      <c r="J12" s="53">
        <f>'A.3_2017-abs '!J12*100/'A.3_2017-abs '!$E12</f>
        <v>2.6510721247563351</v>
      </c>
      <c r="K12" s="53">
        <f>'A.3_2017-abs '!K12*100/'A.3_2017-abs '!$E12</f>
        <v>8.2261208576998044</v>
      </c>
      <c r="L12" s="53">
        <f>'A.3_2017-abs '!L12*100/'A.3_2017-abs '!$E12</f>
        <v>1.2865497076023391</v>
      </c>
      <c r="M12" s="53">
        <f>'A.3_2017-abs '!M12*100/'A.3_2017-abs '!$E12</f>
        <v>3.3918128654970761</v>
      </c>
      <c r="N12" s="53">
        <f>'A.3_2017-abs '!N12*100/'A.3_2017-abs '!$E12</f>
        <v>11.345029239766081</v>
      </c>
      <c r="O12" s="53">
        <f>'A.3_2017-abs '!O12*100/'A.3_2017-abs '!$E12</f>
        <v>34.697855750487328</v>
      </c>
      <c r="P12" s="55">
        <f>'A.3_2017-abs '!P12*100/'A.3_2017-abs '!$E12</f>
        <v>0</v>
      </c>
      <c r="Q12" s="74"/>
    </row>
    <row r="13" spans="2:17" x14ac:dyDescent="0.2">
      <c r="B13" s="29" t="s">
        <v>2</v>
      </c>
      <c r="C13" s="9"/>
      <c r="D13" s="9"/>
      <c r="E13" s="55">
        <f>'A.3_2017-abs '!E13*100/'A.3_2017-abs '!$E13</f>
        <v>100</v>
      </c>
      <c r="F13" s="53">
        <f>'A.3_2017-abs '!F13*100/'A.3_2017-abs '!$E13</f>
        <v>1.7710506458342581</v>
      </c>
      <c r="G13" s="53">
        <f>'A.3_2017-abs '!G13*100/'A.3_2017-abs '!$E13</f>
        <v>3.1337387367393137</v>
      </c>
      <c r="H13" s="53">
        <f>'A.3_2017-abs '!H13*100/'A.3_2017-abs '!$E13</f>
        <v>3.9904123574060102</v>
      </c>
      <c r="I13" s="53">
        <f>'A.3_2017-abs '!I13*100/'A.3_2017-abs '!$E13</f>
        <v>2.3480846908429136</v>
      </c>
      <c r="J13" s="53">
        <f>'A.3_2017-abs '!J13*100/'A.3_2017-abs '!$E13</f>
        <v>3.4932753340139375</v>
      </c>
      <c r="K13" s="53">
        <f>'A.3_2017-abs '!K13*100/'A.3_2017-abs '!$E13</f>
        <v>9.1881574859070536</v>
      </c>
      <c r="L13" s="53">
        <f>'A.3_2017-abs '!L13*100/'A.3_2017-abs '!$E13</f>
        <v>4.6251498069155312</v>
      </c>
      <c r="M13" s="53">
        <f>'A.3_2017-abs '!M13*100/'A.3_2017-abs '!$E13</f>
        <v>2.2726263926494741</v>
      </c>
      <c r="N13" s="53">
        <f>'A.3_2017-abs '!N13*100/'A.3_2017-abs '!$E13</f>
        <v>8.3980647165875091</v>
      </c>
      <c r="O13" s="53">
        <f>'A.3_2017-abs '!O13*100/'A.3_2017-abs '!$E13</f>
        <v>20.4980247680767</v>
      </c>
      <c r="P13" s="55">
        <f>'A.3_2017-abs '!P13*100/'A.3_2017-abs '!$E13</f>
        <v>0</v>
      </c>
      <c r="Q13" s="74"/>
    </row>
    <row r="14" spans="2:17" x14ac:dyDescent="0.2">
      <c r="B14" s="29" t="s">
        <v>3</v>
      </c>
      <c r="C14" s="9"/>
      <c r="D14" s="9"/>
      <c r="E14" s="55">
        <f>'A.3_2017-abs '!E14*100/'A.3_2017-abs '!$E14</f>
        <v>100</v>
      </c>
      <c r="F14" s="53">
        <f>'A.3_2017-abs '!F14*100/'A.3_2017-abs '!$E14</f>
        <v>1.8241970316592382</v>
      </c>
      <c r="G14" s="53">
        <f>'A.3_2017-abs '!G14*100/'A.3_2017-abs '!$E14</f>
        <v>8.8866424665717041</v>
      </c>
      <c r="H14" s="53">
        <f>'A.3_2017-abs '!H14*100/'A.3_2017-abs '!$E14</f>
        <v>2.1044892707806828</v>
      </c>
      <c r="I14" s="53">
        <f>'A.3_2017-abs '!I14*100/'A.3_2017-abs '!$E14</f>
        <v>2.2469328677112532</v>
      </c>
      <c r="J14" s="53">
        <f>'A.3_2017-abs '!J14*100/'A.3_2017-abs '!$E14</f>
        <v>3.4002665073749023</v>
      </c>
      <c r="K14" s="53">
        <f>'A.3_2017-abs '!K14*100/'A.3_2017-abs '!$E14</f>
        <v>5.9964159353030375</v>
      </c>
      <c r="L14" s="53">
        <f>'A.3_2017-abs '!L14*100/'A.3_2017-abs '!$E14</f>
        <v>7.2508385792399945</v>
      </c>
      <c r="M14" s="53">
        <f>'A.3_2017-abs '!M14*100/'A.3_2017-abs '!$E14</f>
        <v>1.8793364885355879</v>
      </c>
      <c r="N14" s="53">
        <f>'A.3_2017-abs '!N14*100/'A.3_2017-abs '!$E14</f>
        <v>7.6000551394568765</v>
      </c>
      <c r="O14" s="53">
        <f>'A.3_2017-abs '!O14*100/'A.3_2017-abs '!$E14</f>
        <v>32.224417589486741</v>
      </c>
      <c r="P14" s="55">
        <f>'A.3_2017-abs '!P14*100/'A.3_2017-abs '!$E14</f>
        <v>0</v>
      </c>
      <c r="Q14" s="74"/>
    </row>
    <row r="15" spans="2:17" x14ac:dyDescent="0.2">
      <c r="B15" s="29" t="s">
        <v>4</v>
      </c>
      <c r="C15" s="9"/>
      <c r="D15" s="9"/>
      <c r="E15" s="55">
        <f>'A.3_2017-abs '!E15*100/'A.3_2017-abs '!$E15</f>
        <v>100</v>
      </c>
      <c r="F15" s="53">
        <f>'A.3_2017-abs '!F15*100/'A.3_2017-abs '!$E15</f>
        <v>1.0152789528691584</v>
      </c>
      <c r="G15" s="53">
        <f>'A.3_2017-abs '!G15*100/'A.3_2017-abs '!$E15</f>
        <v>2.0454884785746281</v>
      </c>
      <c r="H15" s="53">
        <f>'A.3_2017-abs '!H15*100/'A.3_2017-abs '!$E15</f>
        <v>2.981137709650127</v>
      </c>
      <c r="I15" s="53">
        <f>'A.3_2017-abs '!I15*100/'A.3_2017-abs '!$E15</f>
        <v>5.5292888070472301</v>
      </c>
      <c r="J15" s="53">
        <f>'A.3_2017-abs '!J15*100/'A.3_2017-abs '!$E15</f>
        <v>2.8616931269596377</v>
      </c>
      <c r="K15" s="53">
        <f>'A.3_2017-abs '!K15*100/'A.3_2017-abs '!$E15</f>
        <v>7.7738515901060072</v>
      </c>
      <c r="L15" s="53">
        <f>'A.3_2017-abs '!L15*100/'A.3_2017-abs '!$E15</f>
        <v>4.1158612452097749</v>
      </c>
      <c r="M15" s="53">
        <f>'A.3_2017-abs '!M15*100/'A.3_2017-abs '!$E15</f>
        <v>3.6032449111630918</v>
      </c>
      <c r="N15" s="53">
        <f>'A.3_2017-abs '!N15*100/'A.3_2017-abs '!$E15</f>
        <v>10.939133031403971</v>
      </c>
      <c r="O15" s="53">
        <f>'A.3_2017-abs '!O15*100/'A.3_2017-abs '!$E15</f>
        <v>15.532772607375703</v>
      </c>
      <c r="P15" s="55">
        <f>'A.3_2017-abs '!P15*100/'A.3_2017-abs '!$E15</f>
        <v>0</v>
      </c>
      <c r="Q15" s="74"/>
    </row>
    <row r="16" spans="2:17" x14ac:dyDescent="0.2">
      <c r="B16" s="29" t="s">
        <v>5</v>
      </c>
      <c r="C16" s="9"/>
      <c r="D16" s="9"/>
      <c r="E16" s="55">
        <f>'A.3_2017-abs '!E16*100/'A.3_2017-abs '!$E16</f>
        <v>100</v>
      </c>
      <c r="F16" s="53">
        <f>'A.3_2017-abs '!F16*100/'A.3_2017-abs '!$E16</f>
        <v>2.0450264597721768</v>
      </c>
      <c r="G16" s="53">
        <f>'A.3_2017-abs '!G16*100/'A.3_2017-abs '!$E16</f>
        <v>4.1976858911113109</v>
      </c>
      <c r="H16" s="53">
        <f>'A.3_2017-abs '!H16*100/'A.3_2017-abs '!$E16</f>
        <v>1.1480850300475378</v>
      </c>
      <c r="I16" s="53">
        <f>'A.3_2017-abs '!I16*100/'A.3_2017-abs '!$E16</f>
        <v>2.0270876311776842</v>
      </c>
      <c r="J16" s="53">
        <f>'A.3_2017-abs '!J16*100/'A.3_2017-abs '!$E16</f>
        <v>3.4083774329536283</v>
      </c>
      <c r="K16" s="53">
        <f>'A.3_2017-abs '!K16*100/'A.3_2017-abs '!$E16</f>
        <v>8.0365952103327647</v>
      </c>
      <c r="L16" s="53">
        <f>'A.3_2017-abs '!L16*100/'A.3_2017-abs '!$E16</f>
        <v>7.8213292671988519</v>
      </c>
      <c r="M16" s="53">
        <f>'A.3_2017-abs '!M16*100/'A.3_2017-abs '!$E16</f>
        <v>3.5787963046013096</v>
      </c>
      <c r="N16" s="53">
        <f>'A.3_2017-abs '!N16*100/'A.3_2017-abs '!$E16</f>
        <v>8.6196071396537803</v>
      </c>
      <c r="O16" s="53">
        <f>'A.3_2017-abs '!O16*100/'A.3_2017-abs '!$E16</f>
        <v>34.729572158938019</v>
      </c>
      <c r="P16" s="55">
        <f>'A.3_2017-abs '!P16*100/'A.3_2017-abs '!$E16</f>
        <v>0</v>
      </c>
      <c r="Q16" s="74"/>
    </row>
    <row r="17" spans="2:17" x14ac:dyDescent="0.2">
      <c r="B17" s="29" t="s">
        <v>6</v>
      </c>
      <c r="C17" s="9"/>
      <c r="D17" s="9"/>
      <c r="E17" s="55">
        <f>'A.3_2017-abs '!E17*100/'A.3_2017-abs '!$E17</f>
        <v>100</v>
      </c>
      <c r="F17" s="53">
        <f>'A.3_2017-abs '!F17*100/'A.3_2017-abs '!$E17</f>
        <v>1.6977456164764821</v>
      </c>
      <c r="G17" s="53">
        <f>'A.3_2017-abs '!G17*100/'A.3_2017-abs '!$E17</f>
        <v>3.993876983022544</v>
      </c>
      <c r="H17" s="53">
        <f>'A.3_2017-abs '!H17*100/'A.3_2017-abs '!$E17</f>
        <v>9.2680211522404683</v>
      </c>
      <c r="I17" s="53">
        <f>'A.3_2017-abs '!I17*100/'A.3_2017-abs '!$E17</f>
        <v>1.1689396047870859</v>
      </c>
      <c r="J17" s="53">
        <f>'A.3_2017-abs '!J17*100/'A.3_2017-abs '!$E17</f>
        <v>10.15864180350682</v>
      </c>
      <c r="K17" s="53">
        <f>'A.3_2017-abs '!K17*100/'A.3_2017-abs '!$E17</f>
        <v>7.2780406345672137</v>
      </c>
      <c r="L17" s="53">
        <f>'A.3_2017-abs '!L17*100/'A.3_2017-abs '!$E17</f>
        <v>8.4330642916782637</v>
      </c>
      <c r="M17" s="53">
        <f>'A.3_2017-abs '!M17*100/'A.3_2017-abs '!$E17</f>
        <v>2.0038964653492903</v>
      </c>
      <c r="N17" s="53">
        <f>'A.3_2017-abs '!N17*100/'A.3_2017-abs '!$E17</f>
        <v>8.9897021987197334</v>
      </c>
      <c r="O17" s="53">
        <f>'A.3_2017-abs '!O17*100/'A.3_2017-abs '!$E17</f>
        <v>20.359031450041748</v>
      </c>
      <c r="P17" s="55">
        <f>'A.3_2017-abs '!P17*100/'A.3_2017-abs '!$E17</f>
        <v>0</v>
      </c>
      <c r="Q17" s="74"/>
    </row>
    <row r="18" spans="2:17" x14ac:dyDescent="0.2">
      <c r="B18" s="29" t="s">
        <v>7</v>
      </c>
      <c r="C18" s="9"/>
      <c r="D18" s="9"/>
      <c r="E18" s="55">
        <f>'A.3_2017-abs '!E18*100/'A.3_2017-abs '!$E18</f>
        <v>100</v>
      </c>
      <c r="F18" s="53">
        <f>'A.3_2017-abs '!F18*100/'A.3_2017-abs '!$E18</f>
        <v>3.6519871106337272</v>
      </c>
      <c r="G18" s="53">
        <f>'A.3_2017-abs '!G18*100/'A.3_2017-abs '!$E18</f>
        <v>7.1786609380594344</v>
      </c>
      <c r="H18" s="53">
        <f>'A.3_2017-abs '!H18*100/'A.3_2017-abs '!$E18</f>
        <v>0.69817400644468308</v>
      </c>
      <c r="I18" s="53">
        <f>'A.3_2017-abs '!I18*100/'A.3_2017-abs '!$E18</f>
        <v>3.0970282849982098</v>
      </c>
      <c r="J18" s="53">
        <f>'A.3_2017-abs '!J18*100/'A.3_2017-abs '!$E18</f>
        <v>2.0050125313283207</v>
      </c>
      <c r="K18" s="53">
        <f>'A.3_2017-abs '!K18*100/'A.3_2017-abs '!$E18</f>
        <v>12.817758682420337</v>
      </c>
      <c r="L18" s="53">
        <f>'A.3_2017-abs '!L18*100/'A.3_2017-abs '!$E18</f>
        <v>3.8310060866451843</v>
      </c>
      <c r="M18" s="53">
        <f>'A.3_2017-abs '!M18*100/'A.3_2017-abs '!$E18</f>
        <v>1.3247404224847834</v>
      </c>
      <c r="N18" s="53">
        <f>'A.3_2017-abs '!N18*100/'A.3_2017-abs '!$E18</f>
        <v>6.3372717508055851</v>
      </c>
      <c r="O18" s="53">
        <f>'A.3_2017-abs '!O18*100/'A.3_2017-abs '!$E18</f>
        <v>32.975295381310417</v>
      </c>
      <c r="P18" s="55">
        <f>'A.3_2017-abs '!P18*100/'A.3_2017-abs '!$E18</f>
        <v>0</v>
      </c>
      <c r="Q18" s="74"/>
    </row>
    <row r="19" spans="2:17" x14ac:dyDescent="0.2">
      <c r="B19" s="29" t="s">
        <v>8</v>
      </c>
      <c r="C19" s="9"/>
      <c r="D19" s="9"/>
      <c r="E19" s="55">
        <f>'A.3_2017-abs '!E19*100/'A.3_2017-abs '!$E19</f>
        <v>100</v>
      </c>
      <c r="F19" s="53">
        <f>'A.3_2017-abs '!F19*100/'A.3_2017-abs '!$E19</f>
        <v>1.5127246841074924</v>
      </c>
      <c r="G19" s="53">
        <f>'A.3_2017-abs '!G19*100/'A.3_2017-abs '!$E19</f>
        <v>3.4881651539419827</v>
      </c>
      <c r="H19" s="53">
        <f>'A.3_2017-abs '!H19*100/'A.3_2017-abs '!$E19</f>
        <v>3.6661327638369818</v>
      </c>
      <c r="I19" s="53">
        <f>'A.3_2017-abs '!I19*100/'A.3_2017-abs '!$E19</f>
        <v>0.92543157145399535</v>
      </c>
      <c r="J19" s="53">
        <f>'A.3_2017-abs '!J19*100/'A.3_2017-abs '!$E19</f>
        <v>2.8830752802989856</v>
      </c>
      <c r="K19" s="53">
        <f>'A.3_2017-abs '!K19*100/'A.3_2017-abs '!$E19</f>
        <v>7.4568428546004624</v>
      </c>
      <c r="L19" s="53">
        <f>'A.3_2017-abs '!L19*100/'A.3_2017-abs '!$E19</f>
        <v>7.4924363765794624</v>
      </c>
      <c r="M19" s="53">
        <f>'A.3_2017-abs '!M19*100/'A.3_2017-abs '!$E19</f>
        <v>1.5483182060864922</v>
      </c>
      <c r="N19" s="53">
        <f>'A.3_2017-abs '!N19*100/'A.3_2017-abs '!$E19</f>
        <v>13.810286527851931</v>
      </c>
      <c r="O19" s="53">
        <f>'A.3_2017-abs '!O19*100/'A.3_2017-abs '!$E19</f>
        <v>34.970635344367324</v>
      </c>
      <c r="P19" s="55">
        <f>'A.3_2017-abs '!P19*100/'A.3_2017-abs '!$E19</f>
        <v>0</v>
      </c>
      <c r="Q19" s="74"/>
    </row>
    <row r="20" spans="2:17" x14ac:dyDescent="0.2">
      <c r="B20" s="29" t="s">
        <v>9</v>
      </c>
      <c r="C20" s="9"/>
      <c r="D20" s="9"/>
      <c r="E20" s="55">
        <f>'A.3_2017-abs '!E20*100/'A.3_2017-abs '!$E20</f>
        <v>100</v>
      </c>
      <c r="F20" s="53">
        <f>'A.3_2017-abs '!F20*100/'A.3_2017-abs '!$E20</f>
        <v>2.2014309301045678</v>
      </c>
      <c r="G20" s="53">
        <f>'A.3_2017-abs '!G20*100/'A.3_2017-abs '!$E20</f>
        <v>2.0913593835993396</v>
      </c>
      <c r="H20" s="53">
        <f>'A.3_2017-abs '!H20*100/'A.3_2017-abs '!$E20</f>
        <v>1.559346908824069</v>
      </c>
      <c r="I20" s="53">
        <f>'A.3_2017-abs '!I20*100/'A.3_2017-abs '!$E20</f>
        <v>4.7147312419739498</v>
      </c>
      <c r="J20" s="53">
        <f>'A.3_2017-abs '!J20*100/'A.3_2017-abs '!$E20</f>
        <v>4.3111355714547788</v>
      </c>
      <c r="K20" s="53">
        <f>'A.3_2017-abs '!K20*100/'A.3_2017-abs '!$E20</f>
        <v>6.1089708310401765</v>
      </c>
      <c r="L20" s="53">
        <f>'A.3_2017-abs '!L20*100/'A.3_2017-abs '!$E20</f>
        <v>1.7611447440836543</v>
      </c>
      <c r="M20" s="53">
        <f>'A.3_2017-abs '!M20*100/'A.3_2017-abs '!$E20</f>
        <v>5.8521372225279764</v>
      </c>
      <c r="N20" s="53">
        <f>'A.3_2017-abs '!N20*100/'A.3_2017-abs '!$E20</f>
        <v>8.9891762979269867</v>
      </c>
      <c r="O20" s="53">
        <f>'A.3_2017-abs '!O20*100/'A.3_2017-abs '!$E20</f>
        <v>17.923316822601358</v>
      </c>
      <c r="P20" s="55">
        <f>'A.3_2017-abs '!P20*100/'A.3_2017-abs '!$E20</f>
        <v>0</v>
      </c>
      <c r="Q20" s="74"/>
    </row>
    <row r="21" spans="2:17" x14ac:dyDescent="0.2">
      <c r="B21" s="29" t="s">
        <v>10</v>
      </c>
      <c r="C21" s="9"/>
      <c r="D21" s="9"/>
      <c r="E21" s="55">
        <f>'A.3_2017-abs '!E21*100/'A.3_2017-abs '!$E21</f>
        <v>100</v>
      </c>
      <c r="F21" s="53">
        <f>'A.3_2017-abs '!F21*100/'A.3_2017-abs '!$E21</f>
        <v>4.4347282948157405</v>
      </c>
      <c r="G21" s="53">
        <f>'A.3_2017-abs '!G21*100/'A.3_2017-abs '!$E21</f>
        <v>1.202373516552155</v>
      </c>
      <c r="H21" s="53">
        <f>'A.3_2017-abs '!H21*100/'A.3_2017-abs '!$E21</f>
        <v>2.061211742660837</v>
      </c>
      <c r="I21" s="53">
        <f>'A.3_2017-abs '!I21*100/'A.3_2017-abs '!$E21</f>
        <v>1.9050593379138039</v>
      </c>
      <c r="J21" s="53">
        <f>'A.3_2017-abs '!J21*100/'A.3_2017-abs '!$E21</f>
        <v>6.2617114303560273</v>
      </c>
      <c r="K21" s="53">
        <f>'A.3_2017-abs '!K21*100/'A.3_2017-abs '!$E21</f>
        <v>5.7464084946908178</v>
      </c>
      <c r="L21" s="53">
        <f>'A.3_2017-abs '!L21*100/'A.3_2017-abs '!$E21</f>
        <v>2.7638975640224861</v>
      </c>
      <c r="M21" s="53">
        <f>'A.3_2017-abs '!M21*100/'A.3_2017-abs '!$E21</f>
        <v>6.4803247970018738</v>
      </c>
      <c r="N21" s="53">
        <f>'A.3_2017-abs '!N21*100/'A.3_2017-abs '!$E21</f>
        <v>7.2298563397876325</v>
      </c>
      <c r="O21" s="53">
        <f>'A.3_2017-abs '!O21*100/'A.3_2017-abs '!$E21</f>
        <v>26.733291692692067</v>
      </c>
      <c r="P21" s="55">
        <f>'A.3_2017-abs '!P21*100/'A.3_2017-abs '!$E21</f>
        <v>0</v>
      </c>
      <c r="Q21" s="74"/>
    </row>
    <row r="22" spans="2:17" x14ac:dyDescent="0.2">
      <c r="B22" s="71" t="s">
        <v>11</v>
      </c>
      <c r="C22" s="9"/>
      <c r="D22" s="9"/>
      <c r="E22" s="55">
        <f>'A.3_2017-abs '!E22*100/'A.3_2017-abs '!$E22</f>
        <v>100</v>
      </c>
      <c r="F22" s="55">
        <f>'A.3_2017-abs '!F22*100/'A.3_2017-abs '!$E22</f>
        <v>1.9012883508096516</v>
      </c>
      <c r="G22" s="55">
        <f>'A.3_2017-abs '!G22*100/'A.3_2017-abs '!$E22</f>
        <v>4.0592337436468942</v>
      </c>
      <c r="H22" s="55">
        <f>'A.3_2017-abs '!H22*100/'A.3_2017-abs '!$E22</f>
        <v>3.0199415767522755</v>
      </c>
      <c r="I22" s="55">
        <f>'A.3_2017-abs '!I22*100/'A.3_2017-abs '!$E22</f>
        <v>2.8907687891528631</v>
      </c>
      <c r="J22" s="55">
        <f>'A.3_2017-abs '!J22*100/'A.3_2017-abs '!$E22</f>
        <v>3.8591425628556473</v>
      </c>
      <c r="K22" s="55">
        <f>'A.3_2017-abs '!K22*100/'A.3_2017-abs '!$E22</f>
        <v>7.7545885888928288</v>
      </c>
      <c r="L22" s="55">
        <f>'A.3_2017-abs '!L22*100/'A.3_2017-abs '!$E22</f>
        <v>5.2825760262060344</v>
      </c>
      <c r="M22" s="55">
        <f>'A.3_2017-abs '!M22*100/'A.3_2017-abs '!$E22</f>
        <v>2.9110311872076728</v>
      </c>
      <c r="N22" s="55">
        <f>'A.3_2017-abs '!N22*100/'A.3_2017-abs '!$E22</f>
        <v>9.4118838964591465</v>
      </c>
      <c r="O22" s="55">
        <f>'A.3_2017-abs '!O22*100/'A.3_2017-abs '!$E22</f>
        <v>24.727724026138493</v>
      </c>
      <c r="P22" s="55">
        <f>'A.3_2017-abs '!P22*100/'A.3_2017-abs '!$E22</f>
        <v>0</v>
      </c>
      <c r="Q22" s="74"/>
    </row>
    <row r="23" spans="2:17" x14ac:dyDescent="0.2">
      <c r="B23" s="29" t="s">
        <v>12</v>
      </c>
      <c r="C23" s="9"/>
      <c r="D23" s="9"/>
      <c r="E23" s="55">
        <f>'A.3_2017-abs '!E23*100/'A.3_2017-abs '!$E23</f>
        <v>100</v>
      </c>
      <c r="F23" s="53">
        <f>'A.3_2017-abs '!F23*100/'A.3_2017-abs '!$E23</f>
        <v>2.0298083747338538</v>
      </c>
      <c r="G23" s="53">
        <f>'A.3_2017-abs '!G23*100/'A.3_2017-abs '!$E23</f>
        <v>0.88005677785663594</v>
      </c>
      <c r="H23" s="53">
        <f>'A.3_2017-abs '!H23*100/'A.3_2017-abs '!$E23</f>
        <v>5.1383960255500352</v>
      </c>
      <c r="I23" s="53">
        <f>'A.3_2017-abs '!I23*100/'A.3_2017-abs '!$E23</f>
        <v>2.7395315826827535</v>
      </c>
      <c r="J23" s="53">
        <f>'A.3_2017-abs '!J23*100/'A.3_2017-abs '!$E23</f>
        <v>9.7799858055358406</v>
      </c>
      <c r="K23" s="53">
        <f>'A.3_2017-abs '!K23*100/'A.3_2017-abs '!$E23</f>
        <v>8.317955997161107</v>
      </c>
      <c r="L23" s="53">
        <f>'A.3_2017-abs '!L23*100/'A.3_2017-abs '!$E23</f>
        <v>3.5911994322214338</v>
      </c>
      <c r="M23" s="53">
        <f>'A.3_2017-abs '!M23*100/'A.3_2017-abs '!$E23</f>
        <v>3.2221433640880055</v>
      </c>
      <c r="N23" s="53">
        <f>'A.3_2017-abs '!N23*100/'A.3_2017-abs '!$E23</f>
        <v>9.6664300922640169</v>
      </c>
      <c r="O23" s="53">
        <f>'A.3_2017-abs '!O23*100/'A.3_2017-abs '!$E23</f>
        <v>18.197303051809794</v>
      </c>
      <c r="P23" s="55">
        <f>'A.3_2017-abs '!P23*100/'A.3_2017-abs '!$E23</f>
        <v>0</v>
      </c>
      <c r="Q23" s="74"/>
    </row>
    <row r="24" spans="2:17" x14ac:dyDescent="0.2">
      <c r="B24" s="29" t="s">
        <v>13</v>
      </c>
      <c r="C24" s="9"/>
      <c r="D24" s="9"/>
      <c r="E24" s="55">
        <f>'A.3_2017-abs '!E24*100/'A.3_2017-abs '!$E24</f>
        <v>100</v>
      </c>
      <c r="F24" s="53">
        <f>'A.3_2017-abs '!F24*100/'A.3_2017-abs '!$E24</f>
        <v>2.1703494852796537</v>
      </c>
      <c r="G24" s="53">
        <f>'A.3_2017-abs '!G24*100/'A.3_2017-abs '!$E24</f>
        <v>1.4687561471378925</v>
      </c>
      <c r="H24" s="53">
        <f>'A.3_2017-abs '!H24*100/'A.3_2017-abs '!$E24</f>
        <v>3.1735623893515181</v>
      </c>
      <c r="I24" s="53">
        <f>'A.3_2017-abs '!I24*100/'A.3_2017-abs '!$E24</f>
        <v>2.3211592682447053</v>
      </c>
      <c r="J24" s="53">
        <f>'A.3_2017-abs '!J24*100/'A.3_2017-abs '!$E24</f>
        <v>2.3670578978427645</v>
      </c>
      <c r="K24" s="53">
        <f>'A.3_2017-abs '!K24*100/'A.3_2017-abs '!$E24</f>
        <v>7.4880335715690771</v>
      </c>
      <c r="L24" s="53">
        <f>'A.3_2017-abs '!L24*100/'A.3_2017-abs '!$E24</f>
        <v>5.6455314405612746</v>
      </c>
      <c r="M24" s="53">
        <f>'A.3_2017-abs '!M24*100/'A.3_2017-abs '!$E24</f>
        <v>2.8784997705068518</v>
      </c>
      <c r="N24" s="53">
        <f>'A.3_2017-abs '!N24*100/'A.3_2017-abs '!$E24</f>
        <v>9.678053898105043</v>
      </c>
      <c r="O24" s="53">
        <f>'A.3_2017-abs '!O24*100/'A.3_2017-abs '!$E24</f>
        <v>33.040456363517144</v>
      </c>
      <c r="P24" s="55">
        <f>'A.3_2017-abs '!P24*100/'A.3_2017-abs '!$E24</f>
        <v>0</v>
      </c>
      <c r="Q24" s="74"/>
    </row>
    <row r="25" spans="2:17" x14ac:dyDescent="0.2">
      <c r="B25" s="29" t="s">
        <v>14</v>
      </c>
      <c r="C25" s="9"/>
      <c r="D25" s="9"/>
      <c r="E25" s="55">
        <f>'A.3_2017-abs '!E25*100/'A.3_2017-abs '!$E25</f>
        <v>100</v>
      </c>
      <c r="F25" s="53">
        <f>'A.3_2017-abs '!F25*100/'A.3_2017-abs '!$E25</f>
        <v>1.5357476393068383</v>
      </c>
      <c r="G25" s="53">
        <f>'A.3_2017-abs '!G25*100/'A.3_2017-abs '!$E25</f>
        <v>1.0584206703330912</v>
      </c>
      <c r="H25" s="53">
        <f>'A.3_2017-abs '!H25*100/'A.3_2017-abs '!$E25</f>
        <v>1.8574245097021895</v>
      </c>
      <c r="I25" s="53">
        <f>'A.3_2017-abs '!I25*100/'A.3_2017-abs '!$E25</f>
        <v>2.8535851406039225</v>
      </c>
      <c r="J25" s="53">
        <f>'A.3_2017-abs '!J25*100/'A.3_2017-abs '!$E25</f>
        <v>3.2271453771920724</v>
      </c>
      <c r="K25" s="53">
        <f>'A.3_2017-abs '!K25*100/'A.3_2017-abs '!$E25</f>
        <v>8.062675106360901</v>
      </c>
      <c r="L25" s="53">
        <f>'A.3_2017-abs '!L25*100/'A.3_2017-abs '!$E25</f>
        <v>3.6318356334959012</v>
      </c>
      <c r="M25" s="53">
        <f>'A.3_2017-abs '!M25*100/'A.3_2017-abs '!$E25</f>
        <v>2.4281415378229738</v>
      </c>
      <c r="N25" s="53">
        <f>'A.3_2017-abs '!N25*100/'A.3_2017-abs '!$E25</f>
        <v>9.6710594583376572</v>
      </c>
      <c r="O25" s="53">
        <f>'A.3_2017-abs '!O25*100/'A.3_2017-abs '!$E25</f>
        <v>32.645014008508873</v>
      </c>
      <c r="P25" s="55">
        <f>'A.3_2017-abs '!P25*100/'A.3_2017-abs '!$E25</f>
        <v>0</v>
      </c>
      <c r="Q25" s="74"/>
    </row>
    <row r="26" spans="2:17" x14ac:dyDescent="0.2">
      <c r="B26" s="29" t="s">
        <v>15</v>
      </c>
      <c r="C26" s="9"/>
      <c r="D26" s="9"/>
      <c r="E26" s="55">
        <f>'A.3_2017-abs '!E26*100/'A.3_2017-abs '!$E26</f>
        <v>100</v>
      </c>
      <c r="F26" s="53">
        <f>'A.3_2017-abs '!F26*100/'A.3_2017-abs '!$E26</f>
        <v>4.1890809202243329</v>
      </c>
      <c r="G26" s="53">
        <f>'A.3_2017-abs '!G26*100/'A.3_2017-abs '!$E26</f>
        <v>1.110220899622296</v>
      </c>
      <c r="H26" s="53">
        <f>'A.3_2017-abs '!H26*100/'A.3_2017-abs '!$E26</f>
        <v>1.4993704933043379</v>
      </c>
      <c r="I26" s="53">
        <f>'A.3_2017-abs '!I26*100/'A.3_2017-abs '!$E26</f>
        <v>3.6625844111251</v>
      </c>
      <c r="J26" s="53">
        <f>'A.3_2017-abs '!J26*100/'A.3_2017-abs '!$E26</f>
        <v>4.108961886230972</v>
      </c>
      <c r="K26" s="53">
        <f>'A.3_2017-abs '!K26*100/'A.3_2017-abs '!$E26</f>
        <v>7.5311891953759869</v>
      </c>
      <c r="L26" s="53">
        <f>'A.3_2017-abs '!L26*100/'A.3_2017-abs '!$E26</f>
        <v>2.4035710198008471</v>
      </c>
      <c r="M26" s="53">
        <f>'A.3_2017-abs '!M26*100/'A.3_2017-abs '!$E26</f>
        <v>3.1704246308801647</v>
      </c>
      <c r="N26" s="53">
        <f>'A.3_2017-abs '!N26*100/'A.3_2017-abs '!$E26</f>
        <v>7.5884170767998169</v>
      </c>
      <c r="O26" s="53">
        <f>'A.3_2017-abs '!O26*100/'A.3_2017-abs '!$E26</f>
        <v>25.786883369577659</v>
      </c>
      <c r="P26" s="55">
        <f>'A.3_2017-abs '!P26*100/'A.3_2017-abs '!$E26</f>
        <v>0</v>
      </c>
      <c r="Q26" s="74"/>
    </row>
    <row r="27" spans="2:17" ht="16.5" customHeight="1" x14ac:dyDescent="0.2">
      <c r="B27" s="71" t="s">
        <v>35</v>
      </c>
      <c r="C27" s="9"/>
      <c r="D27" s="9"/>
      <c r="E27" s="55">
        <f>'A.3_2017-abs '!E27*100/'A.3_2017-abs '!$E27</f>
        <v>100</v>
      </c>
      <c r="F27" s="55">
        <f>'A.3_2017-abs '!F27*100/'A.3_2017-abs '!$E27</f>
        <v>2.429309073026801</v>
      </c>
      <c r="G27" s="55">
        <f>'A.3_2017-abs '!G27*100/'A.3_2017-abs '!$E27</f>
        <v>1.1925252028522253</v>
      </c>
      <c r="H27" s="55">
        <f>'A.3_2017-abs '!H27*100/'A.3_2017-abs '!$E27</f>
        <v>2.8423899680354068</v>
      </c>
      <c r="I27" s="55">
        <f>'A.3_2017-abs '!I27*100/'A.3_2017-abs '!$E27</f>
        <v>2.807966560118023</v>
      </c>
      <c r="J27" s="55">
        <f>'A.3_2017-abs '!J27*100/'A.3_2017-abs '!$E27</f>
        <v>4.2291615441357262</v>
      </c>
      <c r="K27" s="55">
        <f>'A.3_2017-abs '!K27*100/'A.3_2017-abs '!$E27</f>
        <v>7.7772313744775019</v>
      </c>
      <c r="L27" s="55">
        <f>'A.3_2017-abs '!L27*100/'A.3_2017-abs '!$E27</f>
        <v>4.1160560609786083</v>
      </c>
      <c r="M27" s="55">
        <f>'A.3_2017-abs '!M27*100/'A.3_2017-abs '!$E27</f>
        <v>2.8940250799114828</v>
      </c>
      <c r="N27" s="55">
        <f>'A.3_2017-abs '!N27*100/'A.3_2017-abs '!$E27</f>
        <v>9.225473321858864</v>
      </c>
      <c r="O27" s="55">
        <f>'A.3_2017-abs '!O27*100/'A.3_2017-abs '!$E27</f>
        <v>28.817310056552742</v>
      </c>
      <c r="P27" s="55">
        <f>'A.3_2017-abs '!P27*100/'A.3_2017-abs '!$E27</f>
        <v>0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'A.3_2017-abs '!E28*100/'A.3_2017-abs '!$E28</f>
        <v>100</v>
      </c>
      <c r="F28" s="55">
        <f>'A.3_2017-abs '!F28*100/'A.3_2017-abs '!$E28</f>
        <v>2.0362502828125391</v>
      </c>
      <c r="G28" s="55">
        <f>'A.3_2017-abs '!G28*100/'A.3_2017-abs '!$E28</f>
        <v>3.3265039342366576</v>
      </c>
      <c r="H28" s="55">
        <f>'A.3_2017-abs '!H28*100/'A.3_2017-abs '!$E28</f>
        <v>2.9745594409110336</v>
      </c>
      <c r="I28" s="55">
        <f>'A.3_2017-abs '!I28*100/'A.3_2017-abs '!$E28</f>
        <v>2.8696045652228563</v>
      </c>
      <c r="J28" s="55">
        <f>'A.3_2017-abs '!J28*100/'A.3_2017-abs '!$E28</f>
        <v>3.9537192991276804</v>
      </c>
      <c r="K28" s="55">
        <f>'A.3_2017-abs '!K28*100/'A.3_2017-abs '!$E28</f>
        <v>7.7603760778300108</v>
      </c>
      <c r="L28" s="55">
        <f>'A.3_2017-abs '!L28*100/'A.3_2017-abs '!$E28</f>
        <v>4.984413886724151</v>
      </c>
      <c r="M28" s="55">
        <f>'A.3_2017-abs '!M28*100/'A.3_2017-abs '!$E28</f>
        <v>2.9066844314839488</v>
      </c>
      <c r="N28" s="55">
        <f>'A.3_2017-abs '!N28*100/'A.3_2017-abs '!$E28</f>
        <v>9.3642374116996407</v>
      </c>
      <c r="O28" s="55">
        <f>'A.3_2017-abs '!O28*100/'A.3_2017-abs '!$E28</f>
        <v>25.773020940697354</v>
      </c>
      <c r="P28" s="55">
        <f>'A.3_2017-abs '!P28*100/'A.3_2017-abs '!$E28</f>
        <v>0</v>
      </c>
      <c r="Q28" s="74"/>
    </row>
    <row r="29" spans="2:17" x14ac:dyDescent="0.2">
      <c r="B29" s="72" t="s">
        <v>17</v>
      </c>
      <c r="C29" s="22"/>
      <c r="D29" s="20"/>
      <c r="E29" s="55">
        <f>'A.3_2017-abs '!E29*100/'A.3_2017-abs '!$E29</f>
        <v>100</v>
      </c>
      <c r="F29" s="55">
        <f>'A.3_2017-abs '!F29*100/'A.3_2017-abs '!$E29</f>
        <v>1.5565988199098402</v>
      </c>
      <c r="G29" s="55">
        <f>'A.3_2017-abs '!G29*100/'A.3_2017-abs '!$E29</f>
        <v>2.6250588294781387</v>
      </c>
      <c r="H29" s="55">
        <f>'A.3_2017-abs '!H29*100/'A.3_2017-abs '!$E29</f>
        <v>3.8881909303420081</v>
      </c>
      <c r="I29" s="55">
        <f>'A.3_2017-abs '!I29*100/'A.3_2017-abs '!$E29</f>
        <v>2.9712289818319015</v>
      </c>
      <c r="J29" s="55">
        <f>'A.3_2017-abs '!J29*100/'A.3_2017-abs '!$E29</f>
        <v>5.4984655716280502</v>
      </c>
      <c r="K29" s="55">
        <f>'A.3_2017-abs '!K29*100/'A.3_2017-abs '!$E29</f>
        <v>8.4103788812869755</v>
      </c>
      <c r="L29" s="55">
        <f>'A.3_2017-abs '!L29*100/'A.3_2017-abs '!$E29</f>
        <v>4.4535373533152596</v>
      </c>
      <c r="M29" s="55">
        <f>'A.3_2017-abs '!M29*100/'A.3_2017-abs '!$E29</f>
        <v>2.4550853951201677</v>
      </c>
      <c r="N29" s="55">
        <f>'A.3_2017-abs '!N29*100/'A.3_2017-abs '!$E29</f>
        <v>7.4041517080968813</v>
      </c>
      <c r="O29" s="55">
        <f>'A.3_2017-abs '!O29*100/'A.3_2017-abs '!$E29</f>
        <v>19.355384501690011</v>
      </c>
      <c r="P29" s="55">
        <f>'A.3_2017-abs '!P29*100/'A.3_2017-abs '!$E29</f>
        <v>0</v>
      </c>
      <c r="Q29" s="74"/>
    </row>
    <row r="30" spans="2:17" x14ac:dyDescent="0.2">
      <c r="B30" s="73" t="s">
        <v>23</v>
      </c>
      <c r="C30" s="24"/>
      <c r="D30" s="25"/>
      <c r="E30" s="55">
        <f>'A.3_2017-abs '!E30*100/'A.3_2017-abs '!$E30</f>
        <v>100</v>
      </c>
      <c r="F30" s="55">
        <f>'A.3_2017-abs '!F30*100/'A.3_2017-abs '!$E30</f>
        <v>1.3416619259776614</v>
      </c>
      <c r="G30" s="55">
        <f>'A.3_2017-abs '!G30*100/'A.3_2017-abs '!$E30</f>
        <v>2.3107338586580002</v>
      </c>
      <c r="H30" s="55">
        <f>'A.3_2017-abs '!H30*100/'A.3_2017-abs '!$E30</f>
        <v>4.2975988644876395</v>
      </c>
      <c r="I30" s="55">
        <f>'A.3_2017-abs '!I30*100/'A.3_2017-abs '!$E30</f>
        <v>3.0167679578238267</v>
      </c>
      <c r="J30" s="55">
        <f>'A.3_2017-abs '!J30*100/'A.3_2017-abs '!$E30</f>
        <v>6.1906827155417625</v>
      </c>
      <c r="K30" s="55">
        <f>'A.3_2017-abs '!K30*100/'A.3_2017-abs '!$E30</f>
        <v>8.7016520127745149</v>
      </c>
      <c r="L30" s="55">
        <f>'A.3_2017-abs '!L30*100/'A.3_2017-abs '!$E30</f>
        <v>4.2156459634675931</v>
      </c>
      <c r="M30" s="55">
        <f>'A.3_2017-abs '!M30*100/'A.3_2017-abs '!$E30</f>
        <v>2.252719090238311</v>
      </c>
      <c r="N30" s="55">
        <f>'A.3_2017-abs '!N30*100/'A.3_2017-abs '!$E30</f>
        <v>6.5258165719467618</v>
      </c>
      <c r="O30" s="55">
        <f>'A.3_2017-abs '!O30*100/'A.3_2017-abs '!$E30</f>
        <v>16.479573732264662</v>
      </c>
      <c r="P30" s="55">
        <f>'A.3_2017-abs '!P30*100/'A.3_2017-abs '!$E30</f>
        <v>0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G28" sqref="G28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" customHeight="1" x14ac:dyDescent="0.2">
      <c r="B7" s="11"/>
      <c r="C7" s="12"/>
      <c r="D7" s="13"/>
      <c r="E7" s="81" t="s">
        <v>20</v>
      </c>
      <c r="F7" s="81" t="s">
        <v>63</v>
      </c>
      <c r="G7" s="81"/>
      <c r="H7" s="81"/>
      <c r="I7" s="81"/>
      <c r="J7" s="81"/>
      <c r="K7" s="81"/>
      <c r="L7" s="84"/>
      <c r="M7" s="84"/>
      <c r="N7" s="84"/>
      <c r="O7" s="84"/>
    </row>
    <row r="8" spans="2:17" s="56" customFormat="1" ht="35.25" customHeight="1" x14ac:dyDescent="0.2">
      <c r="B8" s="11"/>
      <c r="C8" s="13"/>
      <c r="D8" s="13"/>
      <c r="E8" s="81"/>
      <c r="F8" s="75" t="s">
        <v>32</v>
      </c>
      <c r="G8" s="75" t="s">
        <v>43</v>
      </c>
      <c r="H8" s="75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75" t="s">
        <v>46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38">
        <f>'A.1_2018-abs'!E11-'A.3_2017-abs '!E11</f>
        <v>1840</v>
      </c>
      <c r="F11" s="38">
        <f>'A.1_2018-abs'!F11-'A.3_2017-abs '!F11</f>
        <v>50</v>
      </c>
      <c r="G11" s="38">
        <f>'A.1_2018-abs'!G11-'A.3_2017-abs '!G11</f>
        <v>60</v>
      </c>
      <c r="H11" s="38">
        <f>'A.1_2018-abs'!H11-'A.3_2017-abs '!H11</f>
        <v>-10</v>
      </c>
      <c r="I11" s="38">
        <f>'A.1_2018-abs'!I11-'A.3_2017-abs '!I11</f>
        <v>90</v>
      </c>
      <c r="J11" s="38">
        <f>'A.1_2018-abs'!J11-'A.3_2017-abs '!J11</f>
        <v>20</v>
      </c>
      <c r="K11" s="38">
        <f>'A.1_2018-abs'!K11-'A.3_2017-abs '!K11</f>
        <v>15</v>
      </c>
      <c r="L11" s="38">
        <f>'A.1_2018-abs'!L11-'A.3_2017-abs '!L11</f>
        <v>-15</v>
      </c>
      <c r="M11" s="38">
        <f>'A.1_2018-abs'!M11-'A.3_2017-abs '!M11</f>
        <v>140</v>
      </c>
      <c r="N11" s="38">
        <f>'A.1_2018-abs'!N11-'A.3_2017-abs '!N11</f>
        <v>735</v>
      </c>
      <c r="O11" s="38">
        <f>'A.1_2018-abs'!O11-'A.3_2017-abs '!O11</f>
        <v>-100</v>
      </c>
      <c r="P11" s="55" t="e">
        <f>('A.3_2017-abs '!P11-#REF!)/#REF!*100</f>
        <v>#REF!</v>
      </c>
      <c r="Q11" s="74"/>
    </row>
    <row r="12" spans="2:17" x14ac:dyDescent="0.2">
      <c r="B12" s="29" t="s">
        <v>1</v>
      </c>
      <c r="C12" s="9"/>
      <c r="D12" s="9"/>
      <c r="E12" s="38">
        <f>'A.1_2018-abs'!E12-'A.3_2017-abs '!E12</f>
        <v>305</v>
      </c>
      <c r="F12" s="38">
        <f>'A.1_2018-abs'!F12-'A.3_2017-abs '!F12</f>
        <v>-15</v>
      </c>
      <c r="G12" s="38">
        <f>'A.1_2018-abs'!G12-'A.3_2017-abs '!G12</f>
        <v>-5</v>
      </c>
      <c r="H12" s="38">
        <f>'A.1_2018-abs'!H12-'A.3_2017-abs '!H12</f>
        <v>-15</v>
      </c>
      <c r="I12" s="38">
        <f>'A.1_2018-abs'!I12-'A.3_2017-abs '!I12</f>
        <v>10</v>
      </c>
      <c r="J12" s="38">
        <f>'A.1_2018-abs'!J12-'A.3_2017-abs '!J12</f>
        <v>40</v>
      </c>
      <c r="K12" s="38">
        <f>'A.1_2018-abs'!K12-'A.3_2017-abs '!K12</f>
        <v>-15</v>
      </c>
      <c r="L12" s="38">
        <f>'A.1_2018-abs'!L12-'A.3_2017-abs '!L12</f>
        <v>35</v>
      </c>
      <c r="M12" s="38">
        <f>'A.1_2018-abs'!M12-'A.3_2017-abs '!M12</f>
        <v>-15</v>
      </c>
      <c r="N12" s="38">
        <f>'A.1_2018-abs'!N12-'A.3_2017-abs '!N12</f>
        <v>155</v>
      </c>
      <c r="O12" s="38">
        <f>'A.1_2018-abs'!O12-'A.3_2017-abs '!O12</f>
        <v>-30</v>
      </c>
      <c r="P12" s="55" t="e">
        <f>('A.3_2017-abs '!P12-#REF!)/#REF!*100</f>
        <v>#REF!</v>
      </c>
      <c r="Q12" s="74"/>
    </row>
    <row r="13" spans="2:17" x14ac:dyDescent="0.2">
      <c r="B13" s="29" t="s">
        <v>2</v>
      </c>
      <c r="C13" s="9"/>
      <c r="D13" s="9"/>
      <c r="E13" s="38">
        <f>'A.1_2018-abs'!E13-'A.3_2017-abs '!E13</f>
        <v>1440</v>
      </c>
      <c r="F13" s="38">
        <f>'A.1_2018-abs'!F13-'A.3_2017-abs '!F13</f>
        <v>-10</v>
      </c>
      <c r="G13" s="38">
        <f>'A.1_2018-abs'!G13-'A.3_2017-abs '!G13</f>
        <v>-20</v>
      </c>
      <c r="H13" s="38">
        <f>'A.1_2018-abs'!H13-'A.3_2017-abs '!H13</f>
        <v>10</v>
      </c>
      <c r="I13" s="38">
        <f>'A.1_2018-abs'!I13-'A.3_2017-abs '!I13</f>
        <v>315</v>
      </c>
      <c r="J13" s="38">
        <f>'A.1_2018-abs'!J13-'A.3_2017-abs '!J13</f>
        <v>15</v>
      </c>
      <c r="K13" s="38">
        <f>'A.1_2018-abs'!K13-'A.3_2017-abs '!K13</f>
        <v>-240</v>
      </c>
      <c r="L13" s="38">
        <f>'A.1_2018-abs'!L13-'A.3_2017-abs '!L13</f>
        <v>-170</v>
      </c>
      <c r="M13" s="38">
        <f>'A.1_2018-abs'!M13-'A.3_2017-abs '!M13</f>
        <v>30</v>
      </c>
      <c r="N13" s="38">
        <f>'A.1_2018-abs'!N13-'A.3_2017-abs '!N13</f>
        <v>835</v>
      </c>
      <c r="O13" s="38">
        <f>'A.1_2018-abs'!O13-'A.3_2017-abs '!O13</f>
        <v>-245</v>
      </c>
      <c r="P13" s="55" t="e">
        <f>('A.3_2017-abs '!P13-#REF!)/#REF!*100</f>
        <v>#REF!</v>
      </c>
      <c r="Q13" s="74"/>
    </row>
    <row r="14" spans="2:17" x14ac:dyDescent="0.2">
      <c r="B14" s="29" t="s">
        <v>3</v>
      </c>
      <c r="C14" s="9"/>
      <c r="D14" s="9"/>
      <c r="E14" s="38">
        <f>'A.1_2018-abs'!E14-'A.3_2017-abs '!E14</f>
        <v>5555</v>
      </c>
      <c r="F14" s="38">
        <f>'A.1_2018-abs'!F14-'A.3_2017-abs '!F14</f>
        <v>20</v>
      </c>
      <c r="G14" s="38">
        <f>'A.1_2018-abs'!G14-'A.3_2017-abs '!G14</f>
        <v>2080</v>
      </c>
      <c r="H14" s="38">
        <f>'A.1_2018-abs'!H14-'A.3_2017-abs '!H14</f>
        <v>175</v>
      </c>
      <c r="I14" s="38">
        <f>'A.1_2018-abs'!I14-'A.3_2017-abs '!I14</f>
        <v>155</v>
      </c>
      <c r="J14" s="38">
        <f>'A.1_2018-abs'!J14-'A.3_2017-abs '!J14</f>
        <v>185</v>
      </c>
      <c r="K14" s="38">
        <f>'A.1_2018-abs'!K14-'A.3_2017-abs '!K14</f>
        <v>145</v>
      </c>
      <c r="L14" s="38">
        <f>'A.1_2018-abs'!L14-'A.3_2017-abs '!L14</f>
        <v>1255</v>
      </c>
      <c r="M14" s="38">
        <f>'A.1_2018-abs'!M14-'A.3_2017-abs '!M14</f>
        <v>55</v>
      </c>
      <c r="N14" s="38">
        <f>'A.1_2018-abs'!N14-'A.3_2017-abs '!N14</f>
        <v>875</v>
      </c>
      <c r="O14" s="38">
        <f>'A.1_2018-abs'!O14-'A.3_2017-abs '!O14</f>
        <v>-330</v>
      </c>
      <c r="P14" s="55" t="e">
        <f>('A.3_2017-abs '!P14-#REF!)/#REF!*100</f>
        <v>#REF!</v>
      </c>
      <c r="Q14" s="74"/>
    </row>
    <row r="15" spans="2:17" x14ac:dyDescent="0.2">
      <c r="B15" s="29" t="s">
        <v>4</v>
      </c>
      <c r="C15" s="9"/>
      <c r="D15" s="9"/>
      <c r="E15" s="38">
        <f>'A.1_2018-abs'!E15-'A.3_2017-abs '!E15</f>
        <v>4575</v>
      </c>
      <c r="F15" s="38">
        <f>'A.1_2018-abs'!F15-'A.3_2017-abs '!F15</f>
        <v>45</v>
      </c>
      <c r="G15" s="38">
        <f>'A.1_2018-abs'!G15-'A.3_2017-abs '!G15</f>
        <v>0</v>
      </c>
      <c r="H15" s="38">
        <f>'A.1_2018-abs'!H15-'A.3_2017-abs '!H15</f>
        <v>0</v>
      </c>
      <c r="I15" s="38">
        <f>'A.1_2018-abs'!I15-'A.3_2017-abs '!I15</f>
        <v>415</v>
      </c>
      <c r="J15" s="38">
        <f>'A.1_2018-abs'!J15-'A.3_2017-abs '!J15</f>
        <v>-10</v>
      </c>
      <c r="K15" s="38">
        <f>'A.1_2018-abs'!K15-'A.3_2017-abs '!K15</f>
        <v>-220</v>
      </c>
      <c r="L15" s="38">
        <f>'A.1_2018-abs'!L15-'A.3_2017-abs '!L15</f>
        <v>-130</v>
      </c>
      <c r="M15" s="38">
        <f>'A.1_2018-abs'!M15-'A.3_2017-abs '!M15</f>
        <v>225</v>
      </c>
      <c r="N15" s="38">
        <f>'A.1_2018-abs'!N15-'A.3_2017-abs '!N15</f>
        <v>1125</v>
      </c>
      <c r="O15" s="38">
        <f>'A.1_2018-abs'!O15-'A.3_2017-abs '!O15</f>
        <v>355</v>
      </c>
      <c r="P15" s="55" t="e">
        <f>('A.3_2017-abs '!P15-#REF!)/#REF!*100</f>
        <v>#REF!</v>
      </c>
      <c r="Q15" s="74"/>
    </row>
    <row r="16" spans="2:17" x14ac:dyDescent="0.2">
      <c r="B16" s="29" t="s">
        <v>5</v>
      </c>
      <c r="C16" s="9"/>
      <c r="D16" s="9"/>
      <c r="E16" s="38">
        <f>'A.1_2018-abs'!E16-'A.3_2017-abs '!E16</f>
        <v>2680</v>
      </c>
      <c r="F16" s="38">
        <f>'A.1_2018-abs'!F16-'A.3_2017-abs '!F16</f>
        <v>40</v>
      </c>
      <c r="G16" s="38">
        <f>'A.1_2018-abs'!G16-'A.3_2017-abs '!G16</f>
        <v>310</v>
      </c>
      <c r="H16" s="38">
        <f>'A.1_2018-abs'!H16-'A.3_2017-abs '!H16</f>
        <v>15</v>
      </c>
      <c r="I16" s="38">
        <f>'A.1_2018-abs'!I16-'A.3_2017-abs '!I16</f>
        <v>90</v>
      </c>
      <c r="J16" s="38">
        <f>'A.1_2018-abs'!J16-'A.3_2017-abs '!J16</f>
        <v>5</v>
      </c>
      <c r="K16" s="38">
        <f>'A.1_2018-abs'!K16-'A.3_2017-abs '!K16</f>
        <v>175</v>
      </c>
      <c r="L16" s="38">
        <f>'A.1_2018-abs'!L16-'A.3_2017-abs '!L16</f>
        <v>385</v>
      </c>
      <c r="M16" s="38">
        <f>'A.1_2018-abs'!M16-'A.3_2017-abs '!M16</f>
        <v>55</v>
      </c>
      <c r="N16" s="38">
        <f>'A.1_2018-abs'!N16-'A.3_2017-abs '!N16</f>
        <v>1250</v>
      </c>
      <c r="O16" s="38">
        <f>'A.1_2018-abs'!O16-'A.3_2017-abs '!O16</f>
        <v>-30</v>
      </c>
      <c r="P16" s="55" t="e">
        <f>('A.3_2017-abs '!P16-#REF!)/#REF!*100</f>
        <v>#REF!</v>
      </c>
      <c r="Q16" s="74"/>
    </row>
    <row r="17" spans="2:17" x14ac:dyDescent="0.2">
      <c r="B17" s="29" t="s">
        <v>6</v>
      </c>
      <c r="C17" s="9"/>
      <c r="D17" s="9"/>
      <c r="E17" s="38">
        <f>'A.1_2018-abs'!E17-'A.3_2017-abs '!E17</f>
        <v>1695</v>
      </c>
      <c r="F17" s="38">
        <f>'A.1_2018-abs'!F17-'A.3_2017-abs '!F17</f>
        <v>25</v>
      </c>
      <c r="G17" s="38">
        <f>'A.1_2018-abs'!G17-'A.3_2017-abs '!G17</f>
        <v>255</v>
      </c>
      <c r="H17" s="38">
        <f>'A.1_2018-abs'!H17-'A.3_2017-abs '!H17</f>
        <v>85</v>
      </c>
      <c r="I17" s="38">
        <f>'A.1_2018-abs'!I17-'A.3_2017-abs '!I17</f>
        <v>40</v>
      </c>
      <c r="J17" s="38">
        <f>'A.1_2018-abs'!J17-'A.3_2017-abs '!J17</f>
        <v>45</v>
      </c>
      <c r="K17" s="38">
        <f>'A.1_2018-abs'!K17-'A.3_2017-abs '!K17</f>
        <v>105</v>
      </c>
      <c r="L17" s="38">
        <f>'A.1_2018-abs'!L17-'A.3_2017-abs '!L17</f>
        <v>235</v>
      </c>
      <c r="M17" s="38">
        <f>'A.1_2018-abs'!M17-'A.3_2017-abs '!M17</f>
        <v>40</v>
      </c>
      <c r="N17" s="38">
        <f>'A.1_2018-abs'!N17-'A.3_2017-abs '!N17</f>
        <v>360</v>
      </c>
      <c r="O17" s="38">
        <f>'A.1_2018-abs'!O17-'A.3_2017-abs '!O17</f>
        <v>-50</v>
      </c>
      <c r="P17" s="55" t="e">
        <f>('A.3_2017-abs '!P17-#REF!)/#REF!*100</f>
        <v>#REF!</v>
      </c>
      <c r="Q17" s="74"/>
    </row>
    <row r="18" spans="2:17" x14ac:dyDescent="0.2">
      <c r="B18" s="29" t="s">
        <v>7</v>
      </c>
      <c r="C18" s="9"/>
      <c r="D18" s="9"/>
      <c r="E18" s="38">
        <f>'A.1_2018-abs'!E18-'A.3_2017-abs '!E18</f>
        <v>1385</v>
      </c>
      <c r="F18" s="38">
        <f>'A.1_2018-abs'!F18-'A.3_2017-abs '!F18</f>
        <v>20</v>
      </c>
      <c r="G18" s="38">
        <f>'A.1_2018-abs'!G18-'A.3_2017-abs '!G18</f>
        <v>220</v>
      </c>
      <c r="H18" s="38">
        <f>'A.1_2018-abs'!H18-'A.3_2017-abs '!H18</f>
        <v>0</v>
      </c>
      <c r="I18" s="38">
        <f>'A.1_2018-abs'!I18-'A.3_2017-abs '!I18</f>
        <v>105</v>
      </c>
      <c r="J18" s="38">
        <f>'A.1_2018-abs'!J18-'A.3_2017-abs '!J18</f>
        <v>15</v>
      </c>
      <c r="K18" s="38">
        <f>'A.1_2018-abs'!K18-'A.3_2017-abs '!K18</f>
        <v>200</v>
      </c>
      <c r="L18" s="38">
        <f>'A.1_2018-abs'!L18-'A.3_2017-abs '!L18</f>
        <v>170</v>
      </c>
      <c r="M18" s="38">
        <f>'A.1_2018-abs'!M18-'A.3_2017-abs '!M18</f>
        <v>10</v>
      </c>
      <c r="N18" s="38">
        <f>'A.1_2018-abs'!N18-'A.3_2017-abs '!N18</f>
        <v>175</v>
      </c>
      <c r="O18" s="38">
        <f>'A.1_2018-abs'!O18-'A.3_2017-abs '!O18</f>
        <v>-50</v>
      </c>
      <c r="P18" s="55" t="e">
        <f>('A.3_2017-abs '!P18-#REF!)/#REF!*100</f>
        <v>#REF!</v>
      </c>
      <c r="Q18" s="74"/>
    </row>
    <row r="19" spans="2:17" x14ac:dyDescent="0.2">
      <c r="B19" s="29" t="s">
        <v>8</v>
      </c>
      <c r="C19" s="9"/>
      <c r="D19" s="9"/>
      <c r="E19" s="38">
        <f>'A.1_2018-abs'!E19-'A.3_2017-abs '!E19</f>
        <v>870</v>
      </c>
      <c r="F19" s="38">
        <f>'A.1_2018-abs'!F19-'A.3_2017-abs '!F19</f>
        <v>-65</v>
      </c>
      <c r="G19" s="38">
        <f>'A.1_2018-abs'!G19-'A.3_2017-abs '!G19</f>
        <v>75</v>
      </c>
      <c r="H19" s="38">
        <f>'A.1_2018-abs'!H19-'A.3_2017-abs '!H19</f>
        <v>-5</v>
      </c>
      <c r="I19" s="38">
        <f>'A.1_2018-abs'!I19-'A.3_2017-abs '!I19</f>
        <v>15</v>
      </c>
      <c r="J19" s="38">
        <f>'A.1_2018-abs'!J19-'A.3_2017-abs '!J19</f>
        <v>20</v>
      </c>
      <c r="K19" s="38">
        <f>'A.1_2018-abs'!K19-'A.3_2017-abs '!K19</f>
        <v>0</v>
      </c>
      <c r="L19" s="38">
        <f>'A.1_2018-abs'!L19-'A.3_2017-abs '!L19</f>
        <v>85</v>
      </c>
      <c r="M19" s="38">
        <f>'A.1_2018-abs'!M19-'A.3_2017-abs '!M19</f>
        <v>0</v>
      </c>
      <c r="N19" s="38">
        <f>'A.1_2018-abs'!N19-'A.3_2017-abs '!N19</f>
        <v>510</v>
      </c>
      <c r="O19" s="38">
        <f>'A.1_2018-abs'!O19-'A.3_2017-abs '!O19</f>
        <v>-110</v>
      </c>
      <c r="P19" s="55" t="e">
        <f>('A.3_2017-abs '!P19-#REF!)/#REF!*100</f>
        <v>#REF!</v>
      </c>
      <c r="Q19" s="74"/>
    </row>
    <row r="20" spans="2:17" x14ac:dyDescent="0.2">
      <c r="B20" s="29" t="s">
        <v>9</v>
      </c>
      <c r="C20" s="9"/>
      <c r="D20" s="9"/>
      <c r="E20" s="38">
        <f>'A.1_2018-abs'!E20-'A.3_2017-abs '!E20</f>
        <v>540</v>
      </c>
      <c r="F20" s="38">
        <f>'A.1_2018-abs'!F20-'A.3_2017-abs '!F20</f>
        <v>10</v>
      </c>
      <c r="G20" s="38">
        <f>'A.1_2018-abs'!G20-'A.3_2017-abs '!G20</f>
        <v>40</v>
      </c>
      <c r="H20" s="38">
        <f>'A.1_2018-abs'!H20-'A.3_2017-abs '!H20</f>
        <v>-15</v>
      </c>
      <c r="I20" s="38">
        <f>'A.1_2018-abs'!I20-'A.3_2017-abs '!I20</f>
        <v>95</v>
      </c>
      <c r="J20" s="38">
        <f>'A.1_2018-abs'!J20-'A.3_2017-abs '!J20</f>
        <v>-30</v>
      </c>
      <c r="K20" s="38">
        <f>'A.1_2018-abs'!K20-'A.3_2017-abs '!K20</f>
        <v>40</v>
      </c>
      <c r="L20" s="38">
        <f>'A.1_2018-abs'!L20-'A.3_2017-abs '!L20</f>
        <v>20</v>
      </c>
      <c r="M20" s="38">
        <f>'A.1_2018-abs'!M20-'A.3_2017-abs '!M20</f>
        <v>65</v>
      </c>
      <c r="N20" s="38">
        <f>'A.1_2018-abs'!N20-'A.3_2017-abs '!N20</f>
        <v>205</v>
      </c>
      <c r="O20" s="38">
        <f>'A.1_2018-abs'!O20-'A.3_2017-abs '!O20</f>
        <v>-35</v>
      </c>
      <c r="P20" s="55" t="e">
        <f>('A.3_2017-abs '!P20-#REF!)/#REF!*100</f>
        <v>#REF!</v>
      </c>
      <c r="Q20" s="74"/>
    </row>
    <row r="21" spans="2:17" x14ac:dyDescent="0.2">
      <c r="B21" s="29" t="s">
        <v>10</v>
      </c>
      <c r="C21" s="9"/>
      <c r="D21" s="9"/>
      <c r="E21" s="38">
        <f>'A.1_2018-abs'!E21-'A.3_2017-abs '!E21</f>
        <v>720</v>
      </c>
      <c r="F21" s="38">
        <f>'A.1_2018-abs'!F21-'A.3_2017-abs '!F21</f>
        <v>35</v>
      </c>
      <c r="G21" s="38">
        <f>'A.1_2018-abs'!G21-'A.3_2017-abs '!G21</f>
        <v>75</v>
      </c>
      <c r="H21" s="38">
        <f>'A.1_2018-abs'!H21-'A.3_2017-abs '!H21</f>
        <v>5</v>
      </c>
      <c r="I21" s="38">
        <f>'A.1_2018-abs'!I21-'A.3_2017-abs '!I21</f>
        <v>15</v>
      </c>
      <c r="J21" s="38">
        <f>'A.1_2018-abs'!J21-'A.3_2017-abs '!J21</f>
        <v>20</v>
      </c>
      <c r="K21" s="38">
        <f>'A.1_2018-abs'!K21-'A.3_2017-abs '!K21</f>
        <v>30</v>
      </c>
      <c r="L21" s="38">
        <f>'A.1_2018-abs'!L21-'A.3_2017-abs '!L21</f>
        <v>60</v>
      </c>
      <c r="M21" s="38">
        <f>'A.1_2018-abs'!M21-'A.3_2017-abs '!M21</f>
        <v>30</v>
      </c>
      <c r="N21" s="38">
        <f>'A.1_2018-abs'!N21-'A.3_2017-abs '!N21</f>
        <v>260</v>
      </c>
      <c r="O21" s="38">
        <f>'A.1_2018-abs'!O21-'A.3_2017-abs '!O21</f>
        <v>-80</v>
      </c>
      <c r="P21" s="55" t="e">
        <f>('A.3_2017-abs '!P21-#REF!)/#REF!*100</f>
        <v>#REF!</v>
      </c>
      <c r="Q21" s="74"/>
    </row>
    <row r="22" spans="2:17" x14ac:dyDescent="0.2">
      <c r="B22" s="71" t="s">
        <v>11</v>
      </c>
      <c r="C22" s="9"/>
      <c r="D22" s="9"/>
      <c r="E22" s="38">
        <f>'A.1_2018-abs'!E22-'A.3_2017-abs '!E22</f>
        <v>21605</v>
      </c>
      <c r="F22" s="38">
        <f>'A.1_2018-abs'!F22-'A.3_2017-abs '!F22</f>
        <v>155</v>
      </c>
      <c r="G22" s="38">
        <f>'A.1_2018-abs'!G22-'A.3_2017-abs '!G22</f>
        <v>3090</v>
      </c>
      <c r="H22" s="38">
        <f>'A.1_2018-abs'!H22-'A.3_2017-abs '!H22</f>
        <v>245</v>
      </c>
      <c r="I22" s="38">
        <f>'A.1_2018-abs'!I22-'A.3_2017-abs '!I22</f>
        <v>1345</v>
      </c>
      <c r="J22" s="38">
        <f>'A.1_2018-abs'!J22-'A.3_2017-abs '!J22</f>
        <v>325</v>
      </c>
      <c r="K22" s="38">
        <f>'A.1_2018-abs'!K22-'A.3_2017-abs '!K22</f>
        <v>235</v>
      </c>
      <c r="L22" s="38">
        <f>'A.1_2018-abs'!L22-'A.3_2017-abs '!L22</f>
        <v>1930</v>
      </c>
      <c r="M22" s="38">
        <f>'A.1_2018-abs'!M22-'A.3_2017-abs '!M22</f>
        <v>635</v>
      </c>
      <c r="N22" s="38">
        <f>'A.1_2018-abs'!N22-'A.3_2017-abs '!N22</f>
        <v>6485</v>
      </c>
      <c r="O22" s="38">
        <f>'A.1_2018-abs'!O22-'A.3_2017-abs '!O22</f>
        <v>-705</v>
      </c>
      <c r="P22" s="55" t="e">
        <f>('A.3_2017-abs '!P22-#REF!)/#REF!*100</f>
        <v>#REF!</v>
      </c>
      <c r="Q22" s="74"/>
    </row>
    <row r="23" spans="2:17" x14ac:dyDescent="0.2">
      <c r="B23" s="29" t="s">
        <v>12</v>
      </c>
      <c r="C23" s="9"/>
      <c r="D23" s="9"/>
      <c r="E23" s="38">
        <f>'A.1_2018-abs'!E23-'A.3_2017-abs '!E23</f>
        <v>830</v>
      </c>
      <c r="F23" s="38">
        <f>'A.1_2018-abs'!F23-'A.3_2017-abs '!F23</f>
        <v>10</v>
      </c>
      <c r="G23" s="38">
        <f>'A.1_2018-abs'!G23-'A.3_2017-abs '!G23</f>
        <v>25</v>
      </c>
      <c r="H23" s="38">
        <f>'A.1_2018-abs'!H23-'A.3_2017-abs '!H23</f>
        <v>-10</v>
      </c>
      <c r="I23" s="38">
        <f>'A.1_2018-abs'!I23-'A.3_2017-abs '!I23</f>
        <v>65</v>
      </c>
      <c r="J23" s="38">
        <f>'A.1_2018-abs'!J23-'A.3_2017-abs '!J23</f>
        <v>5</v>
      </c>
      <c r="K23" s="38">
        <f>'A.1_2018-abs'!K23-'A.3_2017-abs '!K23</f>
        <v>25</v>
      </c>
      <c r="L23" s="38">
        <f>'A.1_2018-abs'!L23-'A.3_2017-abs '!L23</f>
        <v>80</v>
      </c>
      <c r="M23" s="38">
        <f>'A.1_2018-abs'!M23-'A.3_2017-abs '!M23</f>
        <v>-25</v>
      </c>
      <c r="N23" s="38">
        <f>'A.1_2018-abs'!N23-'A.3_2017-abs '!N23</f>
        <v>265</v>
      </c>
      <c r="O23" s="38">
        <f>'A.1_2018-abs'!O23-'A.3_2017-abs '!O23</f>
        <v>-10</v>
      </c>
      <c r="P23" s="55" t="e">
        <f>('A.3_2017-abs '!P23-#REF!)/#REF!*100</f>
        <v>#REF!</v>
      </c>
      <c r="Q23" s="74"/>
    </row>
    <row r="24" spans="2:17" x14ac:dyDescent="0.2">
      <c r="B24" s="29" t="s">
        <v>13</v>
      </c>
      <c r="C24" s="9"/>
      <c r="D24" s="9"/>
      <c r="E24" s="38">
        <f>'A.1_2018-abs'!E24-'A.3_2017-abs '!E24</f>
        <v>3875</v>
      </c>
      <c r="F24" s="38">
        <f>'A.1_2018-abs'!F24-'A.3_2017-abs '!F24</f>
        <v>30</v>
      </c>
      <c r="G24" s="38">
        <f>'A.1_2018-abs'!G24-'A.3_2017-abs '!G24</f>
        <v>360</v>
      </c>
      <c r="H24" s="38">
        <f>'A.1_2018-abs'!H24-'A.3_2017-abs '!H24</f>
        <v>55</v>
      </c>
      <c r="I24" s="38">
        <f>'A.1_2018-abs'!I24-'A.3_2017-abs '!I24</f>
        <v>235</v>
      </c>
      <c r="J24" s="38">
        <f>'A.1_2018-abs'!J24-'A.3_2017-abs '!J24</f>
        <v>80</v>
      </c>
      <c r="K24" s="38">
        <f>'A.1_2018-abs'!K24-'A.3_2017-abs '!K24</f>
        <v>285</v>
      </c>
      <c r="L24" s="38">
        <f>'A.1_2018-abs'!L24-'A.3_2017-abs '!L24</f>
        <v>1180</v>
      </c>
      <c r="M24" s="38">
        <f>'A.1_2018-abs'!M24-'A.3_2017-abs '!M24</f>
        <v>35</v>
      </c>
      <c r="N24" s="38">
        <f>'A.1_2018-abs'!N24-'A.3_2017-abs '!N24</f>
        <v>805</v>
      </c>
      <c r="O24" s="38">
        <f>'A.1_2018-abs'!O24-'A.3_2017-abs '!O24</f>
        <v>-80</v>
      </c>
      <c r="P24" s="55" t="e">
        <f>('A.3_2017-abs '!P24-#REF!)/#REF!*100</f>
        <v>#REF!</v>
      </c>
      <c r="Q24" s="74"/>
    </row>
    <row r="25" spans="2:17" x14ac:dyDescent="0.2">
      <c r="B25" s="29" t="s">
        <v>14</v>
      </c>
      <c r="C25" s="9"/>
      <c r="D25" s="9"/>
      <c r="E25" s="38">
        <f>'A.1_2018-abs'!E25-'A.3_2017-abs '!E25</f>
        <v>2350</v>
      </c>
      <c r="F25" s="38">
        <f>'A.1_2018-abs'!F25-'A.3_2017-abs '!F25</f>
        <v>40</v>
      </c>
      <c r="G25" s="38">
        <f>'A.1_2018-abs'!G25-'A.3_2017-abs '!G25</f>
        <v>190</v>
      </c>
      <c r="H25" s="38">
        <f>'A.1_2018-abs'!H25-'A.3_2017-abs '!H25</f>
        <v>75</v>
      </c>
      <c r="I25" s="38">
        <f>'A.1_2018-abs'!I25-'A.3_2017-abs '!I25</f>
        <v>25</v>
      </c>
      <c r="J25" s="38">
        <f>'A.1_2018-abs'!J25-'A.3_2017-abs '!J25</f>
        <v>80</v>
      </c>
      <c r="K25" s="38">
        <f>'A.1_2018-abs'!K25-'A.3_2017-abs '!K25</f>
        <v>600</v>
      </c>
      <c r="L25" s="38">
        <f>'A.1_2018-abs'!L25-'A.3_2017-abs '!L25</f>
        <v>695</v>
      </c>
      <c r="M25" s="38">
        <f>'A.1_2018-abs'!M25-'A.3_2017-abs '!M25</f>
        <v>95</v>
      </c>
      <c r="N25" s="38">
        <f>'A.1_2018-abs'!N25-'A.3_2017-abs '!N25</f>
        <v>220</v>
      </c>
      <c r="O25" s="38">
        <f>'A.1_2018-abs'!O25-'A.3_2017-abs '!O25</f>
        <v>-25</v>
      </c>
      <c r="P25" s="55" t="e">
        <f>('A.3_2017-abs '!P25-#REF!)/#REF!*100</f>
        <v>#REF!</v>
      </c>
      <c r="Q25" s="74"/>
    </row>
    <row r="26" spans="2:17" x14ac:dyDescent="0.2">
      <c r="B26" s="29" t="s">
        <v>15</v>
      </c>
      <c r="C26" s="9"/>
      <c r="D26" s="9"/>
      <c r="E26" s="38">
        <f>'A.1_2018-abs'!E26-'A.3_2017-abs '!E26</f>
        <v>625</v>
      </c>
      <c r="F26" s="38">
        <f>'A.1_2018-abs'!F26-'A.3_2017-abs '!F26</f>
        <v>55</v>
      </c>
      <c r="G26" s="38">
        <f>'A.1_2018-abs'!G26-'A.3_2017-abs '!G26</f>
        <v>25</v>
      </c>
      <c r="H26" s="38">
        <f>'A.1_2018-abs'!H26-'A.3_2017-abs '!H26</f>
        <v>5</v>
      </c>
      <c r="I26" s="38">
        <f>'A.1_2018-abs'!I26-'A.3_2017-abs '!I26</f>
        <v>200</v>
      </c>
      <c r="J26" s="38">
        <f>'A.1_2018-abs'!J26-'A.3_2017-abs '!J26</f>
        <v>0</v>
      </c>
      <c r="K26" s="38">
        <f>'A.1_2018-abs'!K26-'A.3_2017-abs '!K26</f>
        <v>100</v>
      </c>
      <c r="L26" s="38">
        <f>'A.1_2018-abs'!L26-'A.3_2017-abs '!L26</f>
        <v>-25</v>
      </c>
      <c r="M26" s="38">
        <f>'A.1_2018-abs'!M26-'A.3_2017-abs '!M26</f>
        <v>20</v>
      </c>
      <c r="N26" s="38">
        <f>'A.1_2018-abs'!N26-'A.3_2017-abs '!N26</f>
        <v>265</v>
      </c>
      <c r="O26" s="38">
        <f>'A.1_2018-abs'!O26-'A.3_2017-abs '!O26</f>
        <v>-75</v>
      </c>
      <c r="P26" s="55" t="e">
        <f>('A.3_2017-abs '!P26-#REF!)/#REF!*100</f>
        <v>#REF!</v>
      </c>
      <c r="Q26" s="74"/>
    </row>
    <row r="27" spans="2:17" ht="16.5" customHeight="1" x14ac:dyDescent="0.2">
      <c r="B27" s="71" t="s">
        <v>35</v>
      </c>
      <c r="C27" s="9"/>
      <c r="D27" s="9"/>
      <c r="E27" s="38">
        <f>'A.1_2018-abs'!E27-'A.3_2017-abs '!E27</f>
        <v>7680</v>
      </c>
      <c r="F27" s="38">
        <f>'A.1_2018-abs'!F27-'A.3_2017-abs '!F27</f>
        <v>135</v>
      </c>
      <c r="G27" s="38">
        <f>'A.1_2018-abs'!G27-'A.3_2017-abs '!G27</f>
        <v>600</v>
      </c>
      <c r="H27" s="38">
        <f>'A.1_2018-abs'!H27-'A.3_2017-abs '!H27</f>
        <v>125</v>
      </c>
      <c r="I27" s="38">
        <f>'A.1_2018-abs'!I27-'A.3_2017-abs '!I27</f>
        <v>525</v>
      </c>
      <c r="J27" s="38">
        <f>'A.1_2018-abs'!J27-'A.3_2017-abs '!J27</f>
        <v>165</v>
      </c>
      <c r="K27" s="38">
        <f>'A.1_2018-abs'!K27-'A.3_2017-abs '!K27</f>
        <v>1010</v>
      </c>
      <c r="L27" s="38">
        <f>'A.1_2018-abs'!L27-'A.3_2017-abs '!L27</f>
        <v>1930</v>
      </c>
      <c r="M27" s="38">
        <f>'A.1_2018-abs'!M27-'A.3_2017-abs '!M27</f>
        <v>125</v>
      </c>
      <c r="N27" s="38">
        <f>'A.1_2018-abs'!N27-'A.3_2017-abs '!N27</f>
        <v>1555</v>
      </c>
      <c r="O27" s="38">
        <f>'A.1_2018-abs'!O27-'A.3_2017-abs '!O27</f>
        <v>-190</v>
      </c>
      <c r="P27" s="55" t="e">
        <f>('A.3_2017-abs '!P27-#REF!)/#REF!*100</f>
        <v>#REF!</v>
      </c>
      <c r="Q27" s="74"/>
    </row>
    <row r="28" spans="2:17" ht="51.75" customHeight="1" x14ac:dyDescent="0.2">
      <c r="B28" s="72" t="s">
        <v>16</v>
      </c>
      <c r="C28" s="19"/>
      <c r="D28" s="20"/>
      <c r="E28" s="21">
        <f>'A.1_2018-abs'!E28-'A.3_2017-abs '!E28</f>
        <v>29285</v>
      </c>
      <c r="F28" s="21">
        <f>'A.1_2018-abs'!F28-'A.3_2017-abs '!F28</f>
        <v>290</v>
      </c>
      <c r="G28" s="21">
        <f>'A.1_2018-abs'!G28-'A.3_2017-abs '!G28</f>
        <v>3690</v>
      </c>
      <c r="H28" s="21">
        <f>'A.1_2018-abs'!H28-'A.3_2017-abs '!H28</f>
        <v>370</v>
      </c>
      <c r="I28" s="21">
        <f>'A.1_2018-abs'!I28-'A.3_2017-abs '!I28</f>
        <v>1870</v>
      </c>
      <c r="J28" s="21">
        <f>'A.1_2018-abs'!J28-'A.3_2017-abs '!J28</f>
        <v>490</v>
      </c>
      <c r="K28" s="21">
        <f>'A.1_2018-abs'!K28-'A.3_2017-abs '!K28</f>
        <v>1245</v>
      </c>
      <c r="L28" s="21">
        <f>'A.1_2018-abs'!L28-'A.3_2017-abs '!L28</f>
        <v>3860</v>
      </c>
      <c r="M28" s="21">
        <f>'A.1_2018-abs'!M28-'A.3_2017-abs '!M28</f>
        <v>760</v>
      </c>
      <c r="N28" s="21">
        <f>'A.1_2018-abs'!N28-'A.3_2017-abs '!N28</f>
        <v>8040</v>
      </c>
      <c r="O28" s="21">
        <f>'A.1_2018-abs'!O28-'A.3_2017-abs '!O28</f>
        <v>-895</v>
      </c>
      <c r="P28" s="55" t="e">
        <f>('A.3_2017-abs '!P28-#REF!)/#REF!*100</f>
        <v>#REF!</v>
      </c>
      <c r="Q28" s="74"/>
    </row>
    <row r="29" spans="2:17" x14ac:dyDescent="0.2">
      <c r="B29" s="72" t="s">
        <v>17</v>
      </c>
      <c r="C29" s="22"/>
      <c r="D29" s="20"/>
      <c r="E29" s="38">
        <f>'A.1_2018-abs'!E29-'A.3_2017-abs '!E29</f>
        <v>77655</v>
      </c>
      <c r="F29" s="38">
        <f>'A.1_2018-abs'!F29-'A.3_2017-abs '!F29</f>
        <v>610</v>
      </c>
      <c r="G29" s="38">
        <f>'A.1_2018-abs'!G29-'A.3_2017-abs '!G29</f>
        <v>8580</v>
      </c>
      <c r="H29" s="38">
        <f>'A.1_2018-abs'!H29-'A.3_2017-abs '!H29</f>
        <v>1100</v>
      </c>
      <c r="I29" s="38">
        <f>'A.1_2018-abs'!I29-'A.3_2017-abs '!I29</f>
        <v>4460</v>
      </c>
      <c r="J29" s="38">
        <f>'A.1_2018-abs'!J29-'A.3_2017-abs '!J29</f>
        <v>1755</v>
      </c>
      <c r="K29" s="38">
        <f>'A.1_2018-abs'!K29-'A.3_2017-abs '!K29</f>
        <v>4665</v>
      </c>
      <c r="L29" s="38">
        <f>'A.1_2018-abs'!L29-'A.3_2017-abs '!L29</f>
        <v>14310</v>
      </c>
      <c r="M29" s="38">
        <f>'A.1_2018-abs'!M29-'A.3_2017-abs '!M29</f>
        <v>820</v>
      </c>
      <c r="N29" s="38">
        <f>'A.1_2018-abs'!N29-'A.3_2017-abs '!N29</f>
        <v>15875</v>
      </c>
      <c r="O29" s="38">
        <f>'A.1_2018-abs'!O29-'A.3_2017-abs '!O29</f>
        <v>-2385</v>
      </c>
      <c r="P29" s="55" t="e">
        <f>('A.3_2017-abs '!P29-#REF!)/#REF!*100</f>
        <v>#REF!</v>
      </c>
      <c r="Q29" s="74"/>
    </row>
    <row r="30" spans="2:17" x14ac:dyDescent="0.2">
      <c r="B30" s="73" t="s">
        <v>23</v>
      </c>
      <c r="C30" s="24"/>
      <c r="D30" s="25"/>
      <c r="E30" s="38">
        <f>'A.1_2018-abs'!E30-'A.3_2017-abs '!E30</f>
        <v>48370</v>
      </c>
      <c r="F30" s="38">
        <f>'A.1_2018-abs'!F30-'A.3_2017-abs '!F30</f>
        <v>320</v>
      </c>
      <c r="G30" s="38">
        <f>'A.1_2018-abs'!G30-'A.3_2017-abs '!G30</f>
        <v>4890</v>
      </c>
      <c r="H30" s="38">
        <f>'A.1_2018-abs'!H30-'A.3_2017-abs '!H30</f>
        <v>730</v>
      </c>
      <c r="I30" s="38">
        <f>'A.1_2018-abs'!I30-'A.3_2017-abs '!I30</f>
        <v>2590</v>
      </c>
      <c r="J30" s="38">
        <f>'A.1_2018-abs'!J30-'A.3_2017-abs '!J30</f>
        <v>1265</v>
      </c>
      <c r="K30" s="38">
        <f>'A.1_2018-abs'!K30-'A.3_2017-abs '!K30</f>
        <v>3420</v>
      </c>
      <c r="L30" s="38">
        <f>'A.1_2018-abs'!L30-'A.3_2017-abs '!L30</f>
        <v>10450</v>
      </c>
      <c r="M30" s="38">
        <f>'A.1_2018-abs'!M30-'A.3_2017-abs '!M30</f>
        <v>60</v>
      </c>
      <c r="N30" s="38">
        <f>'A.1_2018-abs'!N30-'A.3_2017-abs '!N30</f>
        <v>7835</v>
      </c>
      <c r="O30" s="38">
        <f>'A.1_2018-abs'!O30-'A.3_2017-abs '!O30</f>
        <v>-1490</v>
      </c>
      <c r="P30" s="55" t="e">
        <f>('A.3_2017-abs '!P30-#REF!)/#REF!*100</f>
        <v>#REF!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G28" sqref="G28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31.12.2018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" customHeight="1" x14ac:dyDescent="0.2">
      <c r="B7" s="11"/>
      <c r="C7" s="12"/>
      <c r="D7" s="13"/>
      <c r="E7" s="81" t="s">
        <v>20</v>
      </c>
      <c r="F7" s="81" t="s">
        <v>62</v>
      </c>
      <c r="G7" s="81"/>
      <c r="H7" s="81"/>
      <c r="I7" s="81"/>
      <c r="J7" s="81"/>
      <c r="K7" s="81"/>
      <c r="L7" s="84"/>
      <c r="M7" s="84"/>
      <c r="N7" s="84"/>
      <c r="O7" s="84"/>
    </row>
    <row r="8" spans="2:17" s="56" customFormat="1" ht="35.25" customHeight="1" x14ac:dyDescent="0.2">
      <c r="B8" s="11"/>
      <c r="C8" s="13"/>
      <c r="D8" s="13"/>
      <c r="E8" s="81"/>
      <c r="F8" s="78" t="s">
        <v>32</v>
      </c>
      <c r="G8" s="78" t="s">
        <v>43</v>
      </c>
      <c r="H8" s="78" t="s">
        <v>30</v>
      </c>
      <c r="I8" s="64" t="s">
        <v>33</v>
      </c>
      <c r="J8" s="64" t="s">
        <v>44</v>
      </c>
      <c r="K8" s="64" t="s">
        <v>45</v>
      </c>
      <c r="L8" s="64" t="s">
        <v>31</v>
      </c>
      <c r="M8" s="78" t="s">
        <v>46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3">
        <f>('A.1_2018-abs'!E11-'A.3_2017-abs '!E11)/'A.3_2017-abs '!E11*100</f>
        <v>3.6432036432036434</v>
      </c>
      <c r="F11" s="53">
        <f>('A.1_2018-abs'!F11-'A.3_2017-abs '!F11)/'A.3_2017-abs '!F11*100</f>
        <v>6.2893081761006293</v>
      </c>
      <c r="G11" s="53">
        <f>('A.1_2018-abs'!G11-'A.3_2017-abs '!G11)/'A.3_2017-abs '!G11*100</f>
        <v>6.666666666666667</v>
      </c>
      <c r="H11" s="53">
        <f>('A.1_2018-abs'!H11-'A.3_2017-abs '!H11)/'A.3_2017-abs '!H11*100</f>
        <v>-0.76628352490421447</v>
      </c>
      <c r="I11" s="53">
        <f>('A.1_2018-abs'!I11-'A.3_2017-abs '!I11)/'A.3_2017-abs '!I11*100</f>
        <v>5.6074766355140184</v>
      </c>
      <c r="J11" s="53">
        <f>('A.1_2018-abs'!J11-'A.3_2017-abs '!J11)/'A.3_2017-abs '!J11*100</f>
        <v>1.0498687664041995</v>
      </c>
      <c r="K11" s="53">
        <f>('A.1_2018-abs'!K11-'A.3_2017-abs '!K11)/'A.3_2017-abs '!K11*100</f>
        <v>0.38363171355498721</v>
      </c>
      <c r="L11" s="53">
        <f>('A.1_2018-abs'!L11-'A.3_2017-abs '!L11)/'A.3_2017-abs '!L11*100</f>
        <v>-0.76726342710997442</v>
      </c>
      <c r="M11" s="53">
        <f>('A.1_2018-abs'!M11-'A.3_2017-abs '!M11)/'A.3_2017-abs '!M11*100</f>
        <v>10.071942446043165</v>
      </c>
      <c r="N11" s="53">
        <f>('A.1_2018-abs'!N11-'A.3_2017-abs '!N11)/'A.3_2017-abs '!N11*100</f>
        <v>10.330288123682362</v>
      </c>
      <c r="O11" s="53">
        <f>('A.1_2018-abs'!O11-'A.3_2017-abs '!O11)/'A.3_2017-abs '!O11*100</f>
        <v>-1.1013215859030838</v>
      </c>
      <c r="P11" s="53" t="e">
        <f>('A.1_2018-abs'!P11-'A.3_2017-abs '!P11)/'A.3_2017-abs '!P11*100</f>
        <v>#DIV/0!</v>
      </c>
      <c r="Q11" s="74"/>
    </row>
    <row r="12" spans="2:17" x14ac:dyDescent="0.2">
      <c r="B12" s="29" t="s">
        <v>1</v>
      </c>
      <c r="C12" s="9"/>
      <c r="D12" s="9"/>
      <c r="E12" s="53">
        <f>('A.1_2018-abs'!E12-'A.3_2017-abs '!E12)/'A.3_2017-abs '!E12*100</f>
        <v>2.3781676413255362</v>
      </c>
      <c r="F12" s="53">
        <f>('A.1_2018-abs'!F12-'A.3_2017-abs '!F12)/'A.3_2017-abs '!F12*100</f>
        <v>-6</v>
      </c>
      <c r="G12" s="53">
        <f>('A.1_2018-abs'!G12-'A.3_2017-abs '!G12)/'A.3_2017-abs '!G12*100</f>
        <v>-2.9411764705882351</v>
      </c>
      <c r="H12" s="53">
        <f>('A.1_2018-abs'!H12-'A.3_2017-abs '!H12)/'A.3_2017-abs '!H12*100</f>
        <v>-2.8846153846153846</v>
      </c>
      <c r="I12" s="53">
        <f>('A.1_2018-abs'!I12-'A.3_2017-abs '!I12)/'A.3_2017-abs '!I12*100</f>
        <v>3.3333333333333335</v>
      </c>
      <c r="J12" s="53">
        <f>('A.1_2018-abs'!J12-'A.3_2017-abs '!J12)/'A.3_2017-abs '!J12*100</f>
        <v>11.76470588235294</v>
      </c>
      <c r="K12" s="53">
        <f>('A.1_2018-abs'!K12-'A.3_2017-abs '!K12)/'A.3_2017-abs '!K12*100</f>
        <v>-1.4218009478672986</v>
      </c>
      <c r="L12" s="53">
        <f>('A.1_2018-abs'!L12-'A.3_2017-abs '!L12)/'A.3_2017-abs '!L12*100</f>
        <v>21.212121212121211</v>
      </c>
      <c r="M12" s="53">
        <f>('A.1_2018-abs'!M12-'A.3_2017-abs '!M12)/'A.3_2017-abs '!M12*100</f>
        <v>-3.4482758620689653</v>
      </c>
      <c r="N12" s="53">
        <f>('A.1_2018-abs'!N12-'A.3_2017-abs '!N12)/'A.3_2017-abs '!N12*100</f>
        <v>10.652920962199312</v>
      </c>
      <c r="O12" s="53">
        <f>('A.1_2018-abs'!O12-'A.3_2017-abs '!O12)/'A.3_2017-abs '!O12*100</f>
        <v>-0.6741573033707865</v>
      </c>
      <c r="P12" s="53" t="e">
        <f>('A.1_2018-abs'!P12-'A.3_2017-abs '!P12)/'A.3_2017-abs '!P12*100</f>
        <v>#DIV/0!</v>
      </c>
      <c r="Q12" s="74"/>
    </row>
    <row r="13" spans="2:17" x14ac:dyDescent="0.2">
      <c r="B13" s="29" t="s">
        <v>2</v>
      </c>
      <c r="C13" s="9"/>
      <c r="D13" s="9"/>
      <c r="E13" s="53">
        <f>('A.1_2018-abs'!E13-'A.3_2017-abs '!E13)/'A.3_2017-abs '!E13*100</f>
        <v>1.278352345865329</v>
      </c>
      <c r="F13" s="53">
        <f>('A.1_2018-abs'!F13-'A.3_2017-abs '!F13)/'A.3_2017-abs '!F13*100</f>
        <v>-0.50125313283208017</v>
      </c>
      <c r="G13" s="53">
        <f>('A.1_2018-abs'!G13-'A.3_2017-abs '!G13)/'A.3_2017-abs '!G13*100</f>
        <v>-0.56657223796033995</v>
      </c>
      <c r="H13" s="53">
        <f>('A.1_2018-abs'!H13-'A.3_2017-abs '!H13)/'A.3_2017-abs '!H13*100</f>
        <v>0.22246941045606228</v>
      </c>
      <c r="I13" s="53">
        <f>('A.1_2018-abs'!I13-'A.3_2017-abs '!I13)/'A.3_2017-abs '!I13*100</f>
        <v>11.909262759924385</v>
      </c>
      <c r="J13" s="53">
        <f>('A.1_2018-abs'!J13-'A.3_2017-abs '!J13)/'A.3_2017-abs '!J13*100</f>
        <v>0.38119440914866581</v>
      </c>
      <c r="K13" s="53">
        <f>('A.1_2018-abs'!K13-'A.3_2017-abs '!K13)/'A.3_2017-abs '!K13*100</f>
        <v>-2.318840579710145</v>
      </c>
      <c r="L13" s="53">
        <f>('A.1_2018-abs'!L13-'A.3_2017-abs '!L13)/'A.3_2017-abs '!L13*100</f>
        <v>-3.262955854126679</v>
      </c>
      <c r="M13" s="53">
        <f>('A.1_2018-abs'!M13-'A.3_2017-abs '!M13)/'A.3_2017-abs '!M13*100</f>
        <v>1.171875</v>
      </c>
      <c r="N13" s="53">
        <f>('A.1_2018-abs'!N13-'A.3_2017-abs '!N13)/'A.3_2017-abs '!N13*100</f>
        <v>8.8266384778012679</v>
      </c>
      <c r="O13" s="53">
        <f>('A.1_2018-abs'!O13-'A.3_2017-abs '!O13)/'A.3_2017-abs '!O13*100</f>
        <v>-1.0610653962754439</v>
      </c>
      <c r="P13" s="53" t="e">
        <f>('A.1_2018-abs'!P13-'A.3_2017-abs '!P13)/'A.3_2017-abs '!P13*100</f>
        <v>#DIV/0!</v>
      </c>
      <c r="Q13" s="74"/>
    </row>
    <row r="14" spans="2:17" x14ac:dyDescent="0.2">
      <c r="B14" s="29" t="s">
        <v>3</v>
      </c>
      <c r="C14" s="9"/>
      <c r="D14" s="9"/>
      <c r="E14" s="53">
        <f>('A.1_2018-abs'!E14-'A.3_2017-abs '!E14)/'A.3_2017-abs '!E14*100</f>
        <v>5.1049947158020492</v>
      </c>
      <c r="F14" s="53">
        <f>('A.1_2018-abs'!F14-'A.3_2017-abs '!F14)/'A.3_2017-abs '!F14*100</f>
        <v>1.0075566750629723</v>
      </c>
      <c r="G14" s="53">
        <f>('A.1_2018-abs'!G14-'A.3_2017-abs '!G14)/'A.3_2017-abs '!G14*100</f>
        <v>21.509824198552224</v>
      </c>
      <c r="H14" s="53">
        <f>('A.1_2018-abs'!H14-'A.3_2017-abs '!H14)/'A.3_2017-abs '!H14*100</f>
        <v>7.6419213973799121</v>
      </c>
      <c r="I14" s="53">
        <f>('A.1_2018-abs'!I14-'A.3_2017-abs '!I14)/'A.3_2017-abs '!I14*100</f>
        <v>6.3394683026584868</v>
      </c>
      <c r="J14" s="53">
        <f>('A.1_2018-abs'!J14-'A.3_2017-abs '!J14)/'A.3_2017-abs '!J14*100</f>
        <v>5</v>
      </c>
      <c r="K14" s="53">
        <f>('A.1_2018-abs'!K14-'A.3_2017-abs '!K14)/'A.3_2017-abs '!K14*100</f>
        <v>2.2222222222222223</v>
      </c>
      <c r="L14" s="53">
        <f>('A.1_2018-abs'!L14-'A.3_2017-abs '!L14)/'A.3_2017-abs '!L14*100</f>
        <v>15.906210392902409</v>
      </c>
      <c r="M14" s="53">
        <f>('A.1_2018-abs'!M14-'A.3_2017-abs '!M14)/'A.3_2017-abs '!M14*100</f>
        <v>2.6894865525672369</v>
      </c>
      <c r="N14" s="53">
        <f>('A.1_2018-abs'!N14-'A.3_2017-abs '!N14)/'A.3_2017-abs '!N14*100</f>
        <v>10.580411124546554</v>
      </c>
      <c r="O14" s="53">
        <f>('A.1_2018-abs'!O14-'A.3_2017-abs '!O14)/'A.3_2017-abs '!O14*100</f>
        <v>-0.94110936831598457</v>
      </c>
      <c r="P14" s="53" t="e">
        <f>('A.1_2018-abs'!P14-'A.3_2017-abs '!P14)/'A.3_2017-abs '!P14*100</f>
        <v>#DIV/0!</v>
      </c>
      <c r="Q14" s="74"/>
    </row>
    <row r="15" spans="2:17" x14ac:dyDescent="0.2">
      <c r="B15" s="29" t="s">
        <v>4</v>
      </c>
      <c r="C15" s="9"/>
      <c r="D15" s="9"/>
      <c r="E15" s="53">
        <f>('A.1_2018-abs'!E15-'A.3_2017-abs '!E15)/'A.3_2017-abs '!E15*100</f>
        <v>4.5538247150749012</v>
      </c>
      <c r="F15" s="53">
        <f>('A.1_2018-abs'!F15-'A.3_2017-abs '!F15)/'A.3_2017-abs '!F15*100</f>
        <v>4.4117647058823533</v>
      </c>
      <c r="G15" s="53">
        <f>('A.1_2018-abs'!G15-'A.3_2017-abs '!G15)/'A.3_2017-abs '!G15*100</f>
        <v>0</v>
      </c>
      <c r="H15" s="53">
        <f>('A.1_2018-abs'!H15-'A.3_2017-abs '!H15)/'A.3_2017-abs '!H15*100</f>
        <v>0</v>
      </c>
      <c r="I15" s="53">
        <f>('A.1_2018-abs'!I15-'A.3_2017-abs '!I15)/'A.3_2017-abs '!I15*100</f>
        <v>7.4707470747074707</v>
      </c>
      <c r="J15" s="53">
        <f>('A.1_2018-abs'!J15-'A.3_2017-abs '!J15)/'A.3_2017-abs '!J15*100</f>
        <v>-0.34782608695652173</v>
      </c>
      <c r="K15" s="53">
        <f>('A.1_2018-abs'!K15-'A.3_2017-abs '!K15)/'A.3_2017-abs '!K15*100</f>
        <v>-2.8169014084507045</v>
      </c>
      <c r="L15" s="53">
        <f>('A.1_2018-abs'!L15-'A.3_2017-abs '!L15)/'A.3_2017-abs '!L15*100</f>
        <v>-3.1438935912938328</v>
      </c>
      <c r="M15" s="53">
        <f>('A.1_2018-abs'!M15-'A.3_2017-abs '!M15)/'A.3_2017-abs '!M15*100</f>
        <v>6.2154696132596685</v>
      </c>
      <c r="N15" s="53">
        <f>('A.1_2018-abs'!N15-'A.3_2017-abs '!N15)/'A.3_2017-abs '!N15*100</f>
        <v>10.236578707916287</v>
      </c>
      <c r="O15" s="53">
        <f>('A.1_2018-abs'!O15-'A.3_2017-abs '!O15)/'A.3_2017-abs '!O15*100</f>
        <v>2.274911887215636</v>
      </c>
      <c r="P15" s="53" t="e">
        <f>('A.1_2018-abs'!P15-'A.3_2017-abs '!P15)/'A.3_2017-abs '!P15*100</f>
        <v>#DIV/0!</v>
      </c>
      <c r="Q15" s="74"/>
    </row>
    <row r="16" spans="2:17" x14ac:dyDescent="0.2">
      <c r="B16" s="29" t="s">
        <v>5</v>
      </c>
      <c r="C16" s="9"/>
      <c r="D16" s="9"/>
      <c r="E16" s="53">
        <f>('A.1_2018-abs'!E16-'A.3_2017-abs '!E16)/'A.3_2017-abs '!E16*100</f>
        <v>4.8076060633240649</v>
      </c>
      <c r="F16" s="53">
        <f>('A.1_2018-abs'!F16-'A.3_2017-abs '!F16)/'A.3_2017-abs '!F16*100</f>
        <v>3.5087719298245612</v>
      </c>
      <c r="G16" s="53">
        <f>('A.1_2018-abs'!G16-'A.3_2017-abs '!G16)/'A.3_2017-abs '!G16*100</f>
        <v>13.247863247863249</v>
      </c>
      <c r="H16" s="53">
        <f>('A.1_2018-abs'!H16-'A.3_2017-abs '!H16)/'A.3_2017-abs '!H16*100</f>
        <v>2.34375</v>
      </c>
      <c r="I16" s="53">
        <f>('A.1_2018-abs'!I16-'A.3_2017-abs '!I16)/'A.3_2017-abs '!I16*100</f>
        <v>7.9646017699115044</v>
      </c>
      <c r="J16" s="53">
        <f>('A.1_2018-abs'!J16-'A.3_2017-abs '!J16)/'A.3_2017-abs '!J16*100</f>
        <v>0.26315789473684209</v>
      </c>
      <c r="K16" s="53">
        <f>('A.1_2018-abs'!K16-'A.3_2017-abs '!K16)/'A.3_2017-abs '!K16*100</f>
        <v>3.90625</v>
      </c>
      <c r="L16" s="53">
        <f>('A.1_2018-abs'!L16-'A.3_2017-abs '!L16)/'A.3_2017-abs '!L16*100</f>
        <v>8.8302752293577988</v>
      </c>
      <c r="M16" s="53">
        <f>('A.1_2018-abs'!M16-'A.3_2017-abs '!M16)/'A.3_2017-abs '!M16*100</f>
        <v>2.7568922305764412</v>
      </c>
      <c r="N16" s="53">
        <f>('A.1_2018-abs'!N16-'A.3_2017-abs '!N16)/'A.3_2017-abs '!N16*100</f>
        <v>26.014568158168572</v>
      </c>
      <c r="O16" s="53">
        <f>('A.1_2018-abs'!O16-'A.3_2017-abs '!O16)/'A.3_2017-abs '!O16*100</f>
        <v>-0.15495867768595042</v>
      </c>
      <c r="P16" s="53" t="e">
        <f>('A.1_2018-abs'!P16-'A.3_2017-abs '!P16)/'A.3_2017-abs '!P16*100</f>
        <v>#DIV/0!</v>
      </c>
      <c r="Q16" s="74"/>
    </row>
    <row r="17" spans="2:17" x14ac:dyDescent="0.2">
      <c r="B17" s="29" t="s">
        <v>6</v>
      </c>
      <c r="C17" s="9"/>
      <c r="D17" s="9"/>
      <c r="E17" s="53">
        <f>('A.1_2018-abs'!E17-'A.3_2017-abs '!E17)/'A.3_2017-abs '!E17*100</f>
        <v>4.7175062621764541</v>
      </c>
      <c r="F17" s="53">
        <f>('A.1_2018-abs'!F17-'A.3_2017-abs '!F17)/'A.3_2017-abs '!F17*100</f>
        <v>4.0983606557377046</v>
      </c>
      <c r="G17" s="53">
        <f>('A.1_2018-abs'!G17-'A.3_2017-abs '!G17)/'A.3_2017-abs '!G17*100</f>
        <v>17.770034843205575</v>
      </c>
      <c r="H17" s="53">
        <f>('A.1_2018-abs'!H17-'A.3_2017-abs '!H17)/'A.3_2017-abs '!H17*100</f>
        <v>2.5525525525525525</v>
      </c>
      <c r="I17" s="53">
        <f>('A.1_2018-abs'!I17-'A.3_2017-abs '!I17)/'A.3_2017-abs '!I17*100</f>
        <v>9.5238095238095237</v>
      </c>
      <c r="J17" s="53">
        <f>('A.1_2018-abs'!J17-'A.3_2017-abs '!J17)/'A.3_2017-abs '!J17*100</f>
        <v>1.2328767123287672</v>
      </c>
      <c r="K17" s="53">
        <f>('A.1_2018-abs'!K17-'A.3_2017-abs '!K17)/'A.3_2017-abs '!K17*100</f>
        <v>4.0152963671128106</v>
      </c>
      <c r="L17" s="53">
        <f>('A.1_2018-abs'!L17-'A.3_2017-abs '!L17)/'A.3_2017-abs '!L17*100</f>
        <v>7.7557755775577553</v>
      </c>
      <c r="M17" s="53">
        <f>('A.1_2018-abs'!M17-'A.3_2017-abs '!M17)/'A.3_2017-abs '!M17*100</f>
        <v>5.5555555555555554</v>
      </c>
      <c r="N17" s="53">
        <f>('A.1_2018-abs'!N17-'A.3_2017-abs '!N17)/'A.3_2017-abs '!N17*100</f>
        <v>11.145510835913312</v>
      </c>
      <c r="O17" s="53">
        <f>('A.1_2018-abs'!O17-'A.3_2017-abs '!O17)/'A.3_2017-abs '!O17*100</f>
        <v>-0.68352699931647298</v>
      </c>
      <c r="P17" s="53" t="e">
        <f>('A.1_2018-abs'!P17-'A.3_2017-abs '!P17)/'A.3_2017-abs '!P17*100</f>
        <v>#DIV/0!</v>
      </c>
      <c r="Q17" s="74"/>
    </row>
    <row r="18" spans="2:17" x14ac:dyDescent="0.2">
      <c r="B18" s="29" t="s">
        <v>7</v>
      </c>
      <c r="C18" s="9"/>
      <c r="D18" s="9"/>
      <c r="E18" s="53">
        <f>('A.1_2018-abs'!E18-'A.3_2017-abs '!E18)/'A.3_2017-abs '!E18*100</f>
        <v>4.958825635517365</v>
      </c>
      <c r="F18" s="53">
        <f>('A.1_2018-abs'!F18-'A.3_2017-abs '!F18)/'A.3_2017-abs '!F18*100</f>
        <v>1.9607843137254901</v>
      </c>
      <c r="G18" s="53">
        <f>('A.1_2018-abs'!G18-'A.3_2017-abs '!G18)/'A.3_2017-abs '!G18*100</f>
        <v>10.972568578553615</v>
      </c>
      <c r="H18" s="53">
        <f>('A.1_2018-abs'!H18-'A.3_2017-abs '!H18)/'A.3_2017-abs '!H18*100</f>
        <v>0</v>
      </c>
      <c r="I18" s="53">
        <f>('A.1_2018-abs'!I18-'A.3_2017-abs '!I18)/'A.3_2017-abs '!I18*100</f>
        <v>12.138728323699421</v>
      </c>
      <c r="J18" s="53">
        <f>('A.1_2018-abs'!J18-'A.3_2017-abs '!J18)/'A.3_2017-abs '!J18*100</f>
        <v>2.6785714285714284</v>
      </c>
      <c r="K18" s="53">
        <f>('A.1_2018-abs'!K18-'A.3_2017-abs '!K18)/'A.3_2017-abs '!K18*100</f>
        <v>5.5865921787709496</v>
      </c>
      <c r="L18" s="53">
        <f>('A.1_2018-abs'!L18-'A.3_2017-abs '!L18)/'A.3_2017-abs '!L18*100</f>
        <v>15.887850467289718</v>
      </c>
      <c r="M18" s="53">
        <f>('A.1_2018-abs'!M18-'A.3_2017-abs '!M18)/'A.3_2017-abs '!M18*100</f>
        <v>2.7027027027027026</v>
      </c>
      <c r="N18" s="53">
        <f>('A.1_2018-abs'!N18-'A.3_2017-abs '!N18)/'A.3_2017-abs '!N18*100</f>
        <v>9.8870056497175138</v>
      </c>
      <c r="O18" s="53">
        <f>('A.1_2018-abs'!O18-'A.3_2017-abs '!O18)/'A.3_2017-abs '!O18*100</f>
        <v>-0.54288816503800219</v>
      </c>
      <c r="P18" s="53" t="e">
        <f>('A.1_2018-abs'!P18-'A.3_2017-abs '!P18)/'A.3_2017-abs '!P18*100</f>
        <v>#DIV/0!</v>
      </c>
      <c r="Q18" s="74"/>
    </row>
    <row r="19" spans="2:17" x14ac:dyDescent="0.2">
      <c r="B19" s="29" t="s">
        <v>8</v>
      </c>
      <c r="C19" s="9"/>
      <c r="D19" s="9"/>
      <c r="E19" s="53">
        <f>('A.1_2018-abs'!E19-'A.3_2017-abs '!E19)/'A.3_2017-abs '!E19*100</f>
        <v>3.0966364121729844</v>
      </c>
      <c r="F19" s="53">
        <f>('A.1_2018-abs'!F19-'A.3_2017-abs '!F19)/'A.3_2017-abs '!F19*100</f>
        <v>-15.294117647058824</v>
      </c>
      <c r="G19" s="53">
        <f>('A.1_2018-abs'!G19-'A.3_2017-abs '!G19)/'A.3_2017-abs '!G19*100</f>
        <v>7.6530612244897958</v>
      </c>
      <c r="H19" s="53">
        <f>('A.1_2018-abs'!H19-'A.3_2017-abs '!H19)/'A.3_2017-abs '!H19*100</f>
        <v>-0.48543689320388345</v>
      </c>
      <c r="I19" s="53">
        <f>('A.1_2018-abs'!I19-'A.3_2017-abs '!I19)/'A.3_2017-abs '!I19*100</f>
        <v>5.7692307692307692</v>
      </c>
      <c r="J19" s="53">
        <f>('A.1_2018-abs'!J19-'A.3_2017-abs '!J19)/'A.3_2017-abs '!J19*100</f>
        <v>2.4691358024691357</v>
      </c>
      <c r="K19" s="53">
        <f>('A.1_2018-abs'!K19-'A.3_2017-abs '!K19)/'A.3_2017-abs '!K19*100</f>
        <v>0</v>
      </c>
      <c r="L19" s="53">
        <f>('A.1_2018-abs'!L19-'A.3_2017-abs '!L19)/'A.3_2017-abs '!L19*100</f>
        <v>4.0380047505938244</v>
      </c>
      <c r="M19" s="53">
        <f>('A.1_2018-abs'!M19-'A.3_2017-abs '!M19)/'A.3_2017-abs '!M19*100</f>
        <v>0</v>
      </c>
      <c r="N19" s="53">
        <f>('A.1_2018-abs'!N19-'A.3_2017-abs '!N19)/'A.3_2017-abs '!N19*100</f>
        <v>13.144329896907218</v>
      </c>
      <c r="O19" s="53">
        <f>('A.1_2018-abs'!O19-'A.3_2017-abs '!O19)/'A.3_2017-abs '!O19*100</f>
        <v>-1.1195928753180662</v>
      </c>
      <c r="P19" s="53" t="e">
        <f>('A.1_2018-abs'!P19-'A.3_2017-abs '!P19)/'A.3_2017-abs '!P19*100</f>
        <v>#DIV/0!</v>
      </c>
      <c r="Q19" s="74"/>
    </row>
    <row r="20" spans="2:17" x14ac:dyDescent="0.2">
      <c r="B20" s="29" t="s">
        <v>9</v>
      </c>
      <c r="C20" s="9"/>
      <c r="D20" s="9"/>
      <c r="E20" s="53">
        <f>('A.1_2018-abs'!E20-'A.3_2017-abs '!E20)/'A.3_2017-abs '!E20*100</f>
        <v>1.9812878370941109</v>
      </c>
      <c r="F20" s="53">
        <f>('A.1_2018-abs'!F20-'A.3_2017-abs '!F20)/'A.3_2017-abs '!F20*100</f>
        <v>1.6666666666666667</v>
      </c>
      <c r="G20" s="53">
        <f>('A.1_2018-abs'!G20-'A.3_2017-abs '!G20)/'A.3_2017-abs '!G20*100</f>
        <v>7.0175438596491224</v>
      </c>
      <c r="H20" s="53">
        <f>('A.1_2018-abs'!H20-'A.3_2017-abs '!H20)/'A.3_2017-abs '!H20*100</f>
        <v>-3.5294117647058822</v>
      </c>
      <c r="I20" s="53">
        <f>('A.1_2018-abs'!I20-'A.3_2017-abs '!I20)/'A.3_2017-abs '!I20*100</f>
        <v>7.3929961089494167</v>
      </c>
      <c r="J20" s="53">
        <f>('A.1_2018-abs'!J20-'A.3_2017-abs '!J20)/'A.3_2017-abs '!J20*100</f>
        <v>-2.5531914893617018</v>
      </c>
      <c r="K20" s="53">
        <f>('A.1_2018-abs'!K20-'A.3_2017-abs '!K20)/'A.3_2017-abs '!K20*100</f>
        <v>2.4024024024024024</v>
      </c>
      <c r="L20" s="53">
        <f>('A.1_2018-abs'!L20-'A.3_2017-abs '!L20)/'A.3_2017-abs '!L20*100</f>
        <v>4.1666666666666661</v>
      </c>
      <c r="M20" s="53">
        <f>('A.1_2018-abs'!M20-'A.3_2017-abs '!M20)/'A.3_2017-abs '!M20*100</f>
        <v>4.0752351097178678</v>
      </c>
      <c r="N20" s="53">
        <f>('A.1_2018-abs'!N20-'A.3_2017-abs '!N20)/'A.3_2017-abs '!N20*100</f>
        <v>8.3673469387755102</v>
      </c>
      <c r="O20" s="53">
        <f>('A.1_2018-abs'!O20-'A.3_2017-abs '!O20)/'A.3_2017-abs '!O20*100</f>
        <v>-0.7164790174002047</v>
      </c>
      <c r="P20" s="53" t="e">
        <f>('A.1_2018-abs'!P20-'A.3_2017-abs '!P20)/'A.3_2017-abs '!P20*100</f>
        <v>#DIV/0!</v>
      </c>
      <c r="Q20" s="74"/>
    </row>
    <row r="21" spans="2:17" x14ac:dyDescent="0.2">
      <c r="B21" s="29" t="s">
        <v>10</v>
      </c>
      <c r="C21" s="9"/>
      <c r="D21" s="9"/>
      <c r="E21" s="53">
        <f>('A.1_2018-abs'!E21-'A.3_2017-abs '!E21)/'A.3_2017-abs '!E21*100</f>
        <v>2.2485946283572766</v>
      </c>
      <c r="F21" s="53">
        <f>('A.1_2018-abs'!F21-'A.3_2017-abs '!F21)/'A.3_2017-abs '!F21*100</f>
        <v>2.464788732394366</v>
      </c>
      <c r="G21" s="53">
        <f>('A.1_2018-abs'!G21-'A.3_2017-abs '!G21)/'A.3_2017-abs '!G21*100</f>
        <v>19.480519480519483</v>
      </c>
      <c r="H21" s="53">
        <f>('A.1_2018-abs'!H21-'A.3_2017-abs '!H21)/'A.3_2017-abs '!H21*100</f>
        <v>0.75757575757575757</v>
      </c>
      <c r="I21" s="53">
        <f>('A.1_2018-abs'!I21-'A.3_2017-abs '!I21)/'A.3_2017-abs '!I21*100</f>
        <v>2.459016393442623</v>
      </c>
      <c r="J21" s="53">
        <f>('A.1_2018-abs'!J21-'A.3_2017-abs '!J21)/'A.3_2017-abs '!J21*100</f>
        <v>0.99750623441396502</v>
      </c>
      <c r="K21" s="53">
        <f>('A.1_2018-abs'!K21-'A.3_2017-abs '!K21)/'A.3_2017-abs '!K21*100</f>
        <v>1.6304347826086956</v>
      </c>
      <c r="L21" s="53">
        <f>('A.1_2018-abs'!L21-'A.3_2017-abs '!L21)/'A.3_2017-abs '!L21*100</f>
        <v>6.7796610169491522</v>
      </c>
      <c r="M21" s="53">
        <f>('A.1_2018-abs'!M21-'A.3_2017-abs '!M21)/'A.3_2017-abs '!M21*100</f>
        <v>1.4457831325301205</v>
      </c>
      <c r="N21" s="53">
        <f>('A.1_2018-abs'!N21-'A.3_2017-abs '!N21)/'A.3_2017-abs '!N21*100</f>
        <v>11.23110151187905</v>
      </c>
      <c r="O21" s="53">
        <f>('A.1_2018-abs'!O21-'A.3_2017-abs '!O21)/'A.3_2017-abs '!O21*100</f>
        <v>-0.93457943925233633</v>
      </c>
      <c r="P21" s="53" t="e">
        <f>('A.1_2018-abs'!P21-'A.3_2017-abs '!P21)/'A.3_2017-abs '!P21*100</f>
        <v>#DIV/0!</v>
      </c>
      <c r="Q21" s="74"/>
    </row>
    <row r="22" spans="2:17" x14ac:dyDescent="0.2">
      <c r="B22" s="71" t="s">
        <v>11</v>
      </c>
      <c r="C22" s="9"/>
      <c r="D22" s="9"/>
      <c r="E22" s="53">
        <f>('A.1_2018-abs'!E22-'A.3_2017-abs '!E22)/'A.3_2017-abs '!E22*100</f>
        <v>3.6480759164513787</v>
      </c>
      <c r="F22" s="53">
        <f>('A.1_2018-abs'!F22-'A.3_2017-abs '!F22)/'A.3_2017-abs '!F22*100</f>
        <v>1.3765541740674956</v>
      </c>
      <c r="G22" s="53">
        <f>('A.1_2018-abs'!G22-'A.3_2017-abs '!G22)/'A.3_2017-abs '!G22*100</f>
        <v>12.853577371048253</v>
      </c>
      <c r="H22" s="53">
        <f>('A.1_2018-abs'!H22-'A.3_2017-abs '!H22)/'A.3_2017-abs '!H22*100</f>
        <v>1.3698630136986301</v>
      </c>
      <c r="I22" s="53">
        <f>('A.1_2018-abs'!I22-'A.3_2017-abs '!I22)/'A.3_2017-abs '!I22*100</f>
        <v>7.856308411214953</v>
      </c>
      <c r="J22" s="53">
        <f>('A.1_2018-abs'!J22-'A.3_2017-abs '!J22)/'A.3_2017-abs '!J22*100</f>
        <v>1.4220083132793699</v>
      </c>
      <c r="K22" s="53">
        <f>('A.1_2018-abs'!K22-'A.3_2017-abs '!K22)/'A.3_2017-abs '!K22*100</f>
        <v>0.51170386499727816</v>
      </c>
      <c r="L22" s="53">
        <f>('A.1_2018-abs'!L22-'A.3_2017-abs '!L22)/'A.3_2017-abs '!L22*100</f>
        <v>6.1690906185072718</v>
      </c>
      <c r="M22" s="53">
        <f>('A.1_2018-abs'!M22-'A.3_2017-abs '!M22)/'A.3_2017-abs '!M22*100</f>
        <v>3.6832946635730854</v>
      </c>
      <c r="N22" s="53">
        <f>('A.1_2018-abs'!N22-'A.3_2017-abs '!N22)/'A.3_2017-abs '!N22*100</f>
        <v>11.634373878722641</v>
      </c>
      <c r="O22" s="53">
        <f>('A.1_2018-abs'!O22-'A.3_2017-abs '!O22)/'A.3_2017-abs '!O22*100</f>
        <v>-0.4814094028474854</v>
      </c>
      <c r="P22" s="53" t="e">
        <f>('A.1_2018-abs'!P22-'A.3_2017-abs '!P22)/'A.3_2017-abs '!P22*100</f>
        <v>#DIV/0!</v>
      </c>
      <c r="Q22" s="74"/>
    </row>
    <row r="23" spans="2:17" x14ac:dyDescent="0.2">
      <c r="B23" s="29" t="s">
        <v>12</v>
      </c>
      <c r="C23" s="9"/>
      <c r="D23" s="9"/>
      <c r="E23" s="53">
        <f>('A.1_2018-abs'!E23-'A.3_2017-abs '!E23)/'A.3_2017-abs '!E23*100</f>
        <v>2.356281050390348</v>
      </c>
      <c r="F23" s="53">
        <f>('A.1_2018-abs'!F23-'A.3_2017-abs '!F23)/'A.3_2017-abs '!F23*100</f>
        <v>1.3986013986013985</v>
      </c>
      <c r="G23" s="53">
        <f>('A.1_2018-abs'!G23-'A.3_2017-abs '!G23)/'A.3_2017-abs '!G23*100</f>
        <v>8.064516129032258</v>
      </c>
      <c r="H23" s="53">
        <f>('A.1_2018-abs'!H23-'A.3_2017-abs '!H23)/'A.3_2017-abs '!H23*100</f>
        <v>-0.55248618784530379</v>
      </c>
      <c r="I23" s="53">
        <f>('A.1_2018-abs'!I23-'A.3_2017-abs '!I23)/'A.3_2017-abs '!I23*100</f>
        <v>6.7357512953367875</v>
      </c>
      <c r="J23" s="53">
        <f>('A.1_2018-abs'!J23-'A.3_2017-abs '!J23)/'A.3_2017-abs '!J23*100</f>
        <v>0.14513788098693758</v>
      </c>
      <c r="K23" s="53">
        <f>('A.1_2018-abs'!K23-'A.3_2017-abs '!K23)/'A.3_2017-abs '!K23*100</f>
        <v>0.85324232081911267</v>
      </c>
      <c r="L23" s="53">
        <f>('A.1_2018-abs'!L23-'A.3_2017-abs '!L23)/'A.3_2017-abs '!L23*100</f>
        <v>6.3241106719367588</v>
      </c>
      <c r="M23" s="53">
        <f>('A.1_2018-abs'!M23-'A.3_2017-abs '!M23)/'A.3_2017-abs '!M23*100</f>
        <v>-2.2026431718061676</v>
      </c>
      <c r="N23" s="53">
        <f>('A.1_2018-abs'!N23-'A.3_2017-abs '!N23)/'A.3_2017-abs '!N23*100</f>
        <v>7.7826725403817907</v>
      </c>
      <c r="O23" s="53">
        <f>('A.1_2018-abs'!O23-'A.3_2017-abs '!O23)/'A.3_2017-abs '!O23*100</f>
        <v>-0.15600624024960999</v>
      </c>
      <c r="P23" s="53" t="e">
        <f>('A.1_2018-abs'!P23-'A.3_2017-abs '!P23)/'A.3_2017-abs '!P23*100</f>
        <v>#DIV/0!</v>
      </c>
      <c r="Q23" s="74"/>
    </row>
    <row r="24" spans="2:17" x14ac:dyDescent="0.2">
      <c r="B24" s="29" t="s">
        <v>13</v>
      </c>
      <c r="C24" s="9"/>
      <c r="D24" s="9"/>
      <c r="E24" s="53">
        <f>('A.1_2018-abs'!E24-'A.3_2017-abs '!E24)/'A.3_2017-abs '!E24*100</f>
        <v>5.0816339912136907</v>
      </c>
      <c r="F24" s="53">
        <f>('A.1_2018-abs'!F24-'A.3_2017-abs '!F24)/'A.3_2017-abs '!F24*100</f>
        <v>1.8126888217522661</v>
      </c>
      <c r="G24" s="53">
        <f>('A.1_2018-abs'!G24-'A.3_2017-abs '!G24)/'A.3_2017-abs '!G24*100</f>
        <v>32.142857142857146</v>
      </c>
      <c r="H24" s="53">
        <f>('A.1_2018-abs'!H24-'A.3_2017-abs '!H24)/'A.3_2017-abs '!H24*100</f>
        <v>2.2727272727272729</v>
      </c>
      <c r="I24" s="53">
        <f>('A.1_2018-abs'!I24-'A.3_2017-abs '!I24)/'A.3_2017-abs '!I24*100</f>
        <v>13.27683615819209</v>
      </c>
      <c r="J24" s="53">
        <f>('A.1_2018-abs'!J24-'A.3_2017-abs '!J24)/'A.3_2017-abs '!J24*100</f>
        <v>4.43213296398892</v>
      </c>
      <c r="K24" s="53">
        <f>('A.1_2018-abs'!K24-'A.3_2017-abs '!K24)/'A.3_2017-abs '!K24*100</f>
        <v>4.9912434325744304</v>
      </c>
      <c r="L24" s="53">
        <f>('A.1_2018-abs'!L24-'A.3_2017-abs '!L24)/'A.3_2017-abs '!L24*100</f>
        <v>27.409988385598144</v>
      </c>
      <c r="M24" s="53">
        <f>('A.1_2018-abs'!M24-'A.3_2017-abs '!M24)/'A.3_2017-abs '!M24*100</f>
        <v>1.5945330296127564</v>
      </c>
      <c r="N24" s="53">
        <f>('A.1_2018-abs'!N24-'A.3_2017-abs '!N24)/'A.3_2017-abs '!N24*100</f>
        <v>10.907859078590786</v>
      </c>
      <c r="O24" s="53">
        <f>('A.1_2018-abs'!O24-'A.3_2017-abs '!O24)/'A.3_2017-abs '!O24*100</f>
        <v>-0.31752331811867435</v>
      </c>
      <c r="P24" s="53" t="e">
        <f>('A.1_2018-abs'!P24-'A.3_2017-abs '!P24)/'A.3_2017-abs '!P24*100</f>
        <v>#DIV/0!</v>
      </c>
      <c r="Q24" s="74"/>
    </row>
    <row r="25" spans="2:17" x14ac:dyDescent="0.2">
      <c r="B25" s="29" t="s">
        <v>14</v>
      </c>
      <c r="C25" s="9"/>
      <c r="D25" s="9"/>
      <c r="E25" s="53">
        <f>('A.1_2018-abs'!E25-'A.3_2017-abs '!E25)/'A.3_2017-abs '!E25*100</f>
        <v>4.8770364221230675</v>
      </c>
      <c r="F25" s="53">
        <f>('A.1_2018-abs'!F25-'A.3_2017-abs '!F25)/'A.3_2017-abs '!F25*100</f>
        <v>5.4054054054054053</v>
      </c>
      <c r="G25" s="53">
        <f>('A.1_2018-abs'!G25-'A.3_2017-abs '!G25)/'A.3_2017-abs '!G25*100</f>
        <v>37.254901960784316</v>
      </c>
      <c r="H25" s="53">
        <f>('A.1_2018-abs'!H25-'A.3_2017-abs '!H25)/'A.3_2017-abs '!H25*100</f>
        <v>8.3798882681564244</v>
      </c>
      <c r="I25" s="53">
        <f>('A.1_2018-abs'!I25-'A.3_2017-abs '!I25)/'A.3_2017-abs '!I25*100</f>
        <v>1.8181818181818181</v>
      </c>
      <c r="J25" s="53">
        <f>('A.1_2018-abs'!J25-'A.3_2017-abs '!J25)/'A.3_2017-abs '!J25*100</f>
        <v>5.144694533762058</v>
      </c>
      <c r="K25" s="53">
        <f>('A.1_2018-abs'!K25-'A.3_2017-abs '!K25)/'A.3_2017-abs '!K25*100</f>
        <v>15.444015444015443</v>
      </c>
      <c r="L25" s="53">
        <f>('A.1_2018-abs'!L25-'A.3_2017-abs '!L25)/'A.3_2017-abs '!L25*100</f>
        <v>39.714285714285715</v>
      </c>
      <c r="M25" s="53">
        <f>('A.1_2018-abs'!M25-'A.3_2017-abs '!M25)/'A.3_2017-abs '!M25*100</f>
        <v>8.1196581196581192</v>
      </c>
      <c r="N25" s="53">
        <f>('A.1_2018-abs'!N25-'A.3_2017-abs '!N25)/'A.3_2017-abs '!N25*100</f>
        <v>4.7210300429184553</v>
      </c>
      <c r="O25" s="53">
        <f>('A.1_2018-abs'!O25-'A.3_2017-abs '!O25)/'A.3_2017-abs '!O25*100</f>
        <v>-0.15893197711379531</v>
      </c>
      <c r="P25" s="53" t="e">
        <f>('A.1_2018-abs'!P25-'A.3_2017-abs '!P25)/'A.3_2017-abs '!P25*100</f>
        <v>#DIV/0!</v>
      </c>
      <c r="Q25" s="74"/>
    </row>
    <row r="26" spans="2:17" x14ac:dyDescent="0.2">
      <c r="B26" s="29" t="s">
        <v>15</v>
      </c>
      <c r="C26" s="9"/>
      <c r="D26" s="9"/>
      <c r="E26" s="53">
        <f>('A.1_2018-abs'!E26-'A.3_2017-abs '!E26)/'A.3_2017-abs '!E26*100</f>
        <v>1.4306970355957422</v>
      </c>
      <c r="F26" s="53">
        <f>('A.1_2018-abs'!F26-'A.3_2017-abs '!F26)/'A.3_2017-abs '!F26*100</f>
        <v>3.0054644808743167</v>
      </c>
      <c r="G26" s="53">
        <f>('A.1_2018-abs'!G26-'A.3_2017-abs '!G26)/'A.3_2017-abs '!G26*100</f>
        <v>5.1546391752577314</v>
      </c>
      <c r="H26" s="53">
        <f>('A.1_2018-abs'!H26-'A.3_2017-abs '!H26)/'A.3_2017-abs '!H26*100</f>
        <v>0.76335877862595414</v>
      </c>
      <c r="I26" s="53">
        <f>('A.1_2018-abs'!I26-'A.3_2017-abs '!I26)/'A.3_2017-abs '!I26*100</f>
        <v>12.5</v>
      </c>
      <c r="J26" s="53">
        <f>('A.1_2018-abs'!J26-'A.3_2017-abs '!J26)/'A.3_2017-abs '!J26*100</f>
        <v>0</v>
      </c>
      <c r="K26" s="53">
        <f>('A.1_2018-abs'!K26-'A.3_2017-abs '!K26)/'A.3_2017-abs '!K26*100</f>
        <v>3.0395136778115504</v>
      </c>
      <c r="L26" s="53">
        <f>('A.1_2018-abs'!L26-'A.3_2017-abs '!L26)/'A.3_2017-abs '!L26*100</f>
        <v>-2.3809523809523809</v>
      </c>
      <c r="M26" s="53">
        <f>('A.1_2018-abs'!M26-'A.3_2017-abs '!M26)/'A.3_2017-abs '!M26*100</f>
        <v>1.4440433212996391</v>
      </c>
      <c r="N26" s="53">
        <f>('A.1_2018-abs'!N26-'A.3_2017-abs '!N26)/'A.3_2017-abs '!N26*100</f>
        <v>7.9939668174962284</v>
      </c>
      <c r="O26" s="53">
        <f>('A.1_2018-abs'!O26-'A.3_2017-abs '!O26)/'A.3_2017-abs '!O26*100</f>
        <v>-0.66577896138482018</v>
      </c>
      <c r="P26" s="53" t="e">
        <f>('A.1_2018-abs'!P26-'A.3_2017-abs '!P26)/'A.3_2017-abs '!P26*100</f>
        <v>#DIV/0!</v>
      </c>
      <c r="Q26" s="74"/>
    </row>
    <row r="27" spans="2:17" ht="16.5" customHeight="1" x14ac:dyDescent="0.2">
      <c r="B27" s="71" t="s">
        <v>35</v>
      </c>
      <c r="C27" s="9"/>
      <c r="D27" s="9"/>
      <c r="E27" s="53">
        <f>('A.1_2018-abs'!E27-'A.3_2017-abs '!E27)/'A.3_2017-abs '!E27*100</f>
        <v>3.7767396115072538</v>
      </c>
      <c r="F27" s="53">
        <f>('A.1_2018-abs'!F27-'A.3_2017-abs '!F27)/'A.3_2017-abs '!F27*100</f>
        <v>2.7327935222672064</v>
      </c>
      <c r="G27" s="53">
        <f>('A.1_2018-abs'!G27-'A.3_2017-abs '!G27)/'A.3_2017-abs '!G27*100</f>
        <v>24.742268041237114</v>
      </c>
      <c r="H27" s="53">
        <f>('A.1_2018-abs'!H27-'A.3_2017-abs '!H27)/'A.3_2017-abs '!H27*100</f>
        <v>2.1626297577854672</v>
      </c>
      <c r="I27" s="53">
        <f>('A.1_2018-abs'!I27-'A.3_2017-abs '!I27)/'A.3_2017-abs '!I27*100</f>
        <v>9.1943957968476369</v>
      </c>
      <c r="J27" s="53">
        <f>('A.1_2018-abs'!J27-'A.3_2017-abs '!J27)/'A.3_2017-abs '!J27*100</f>
        <v>1.9186046511627908</v>
      </c>
      <c r="K27" s="53">
        <f>('A.1_2018-abs'!K27-'A.3_2017-abs '!K27)/'A.3_2017-abs '!K27*100</f>
        <v>6.3863420803035087</v>
      </c>
      <c r="L27" s="53">
        <f>('A.1_2018-abs'!L27-'A.3_2017-abs '!L27)/'A.3_2017-abs '!L27*100</f>
        <v>23.058542413381122</v>
      </c>
      <c r="M27" s="53">
        <f>('A.1_2018-abs'!M27-'A.3_2017-abs '!M27)/'A.3_2017-abs '!M27*100</f>
        <v>2.1240441801189465</v>
      </c>
      <c r="N27" s="53">
        <f>('A.1_2018-abs'!N27-'A.3_2017-abs '!N27)/'A.3_2017-abs '!N27*100</f>
        <v>8.2889125799573549</v>
      </c>
      <c r="O27" s="53">
        <f>('A.1_2018-abs'!O27-'A.3_2017-abs '!O27)/'A.3_2017-abs '!O27*100</f>
        <v>-0.32423208191126279</v>
      </c>
      <c r="P27" s="53" t="e">
        <f>('A.1_2018-abs'!P27-'A.3_2017-abs '!P27)/'A.3_2017-abs '!P27*100</f>
        <v>#DIV/0!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('A.1_2018-abs'!E28-'A.3_2017-abs '!E28)/'A.3_2017-abs '!E28*100</f>
        <v>3.6809623168003216</v>
      </c>
      <c r="F28" s="55">
        <f>('A.1_2018-abs'!F28-'A.3_2017-abs '!F28)/'A.3_2017-abs '!F28*100</f>
        <v>1.7901234567901234</v>
      </c>
      <c r="G28" s="55">
        <f>('A.1_2018-abs'!G28-'A.3_2017-abs '!G28)/'A.3_2017-abs '!G28*100</f>
        <v>13.942943510296619</v>
      </c>
      <c r="H28" s="55">
        <f>('A.1_2018-abs'!H28-'A.3_2017-abs '!H28)/'A.3_2017-abs '!H28*100</f>
        <v>1.5634903866469472</v>
      </c>
      <c r="I28" s="55">
        <f>('A.1_2018-abs'!I28-'A.3_2017-abs '!I28)/'A.3_2017-abs '!I28*100</f>
        <v>8.190976784932106</v>
      </c>
      <c r="J28" s="55">
        <f>('A.1_2018-abs'!J28-'A.3_2017-abs '!J28)/'A.3_2017-abs '!J28*100</f>
        <v>1.5577809569225878</v>
      </c>
      <c r="K28" s="55">
        <f>('A.1_2018-abs'!K28-'A.3_2017-abs '!K28)/'A.3_2017-abs '!K28*100</f>
        <v>2.0165208940719146</v>
      </c>
      <c r="L28" s="55">
        <f>('A.1_2018-abs'!L28-'A.3_2017-abs '!L28)/'A.3_2017-abs '!L28*100</f>
        <v>9.733955365023327</v>
      </c>
      <c r="M28" s="55">
        <f>('A.1_2018-abs'!M28-'A.3_2017-abs '!M28)/'A.3_2017-abs '!M28*100</f>
        <v>3.2864864864864867</v>
      </c>
      <c r="N28" s="55">
        <f>('A.1_2018-abs'!N28-'A.3_2017-abs '!N28)/'A.3_2017-abs '!N28*100</f>
        <v>10.791946308724834</v>
      </c>
      <c r="O28" s="55">
        <f>('A.1_2018-abs'!O28-'A.3_2017-abs '!O28)/'A.3_2017-abs '!O28*100</f>
        <v>-0.43648955107415444</v>
      </c>
      <c r="P28" s="53" t="e">
        <f>('A.1_2018-abs'!P28-'A.3_2017-abs '!P28)/'A.3_2017-abs '!P28*100</f>
        <v>#DIV/0!</v>
      </c>
      <c r="Q28" s="74"/>
    </row>
    <row r="29" spans="2:17" x14ac:dyDescent="0.2">
      <c r="B29" s="72" t="s">
        <v>17</v>
      </c>
      <c r="C29" s="22"/>
      <c r="D29" s="20"/>
      <c r="E29" s="53">
        <f>('A.1_2018-abs'!E29-'A.3_2017-abs '!E29)/'A.3_2017-abs '!E29*100</f>
        <v>3.0204318180934191</v>
      </c>
      <c r="F29" s="53">
        <f>('A.1_2018-abs'!F29-'A.3_2017-abs '!F29)/'A.3_2017-abs '!F29*100</f>
        <v>1.5242378810594703</v>
      </c>
      <c r="G29" s="53">
        <f>('A.1_2018-abs'!G29-'A.3_2017-abs '!G29)/'A.3_2017-abs '!G29*100</f>
        <v>12.712994517706328</v>
      </c>
      <c r="H29" s="53">
        <f>('A.1_2018-abs'!H29-'A.3_2017-abs '!H29)/'A.3_2017-abs '!H29*100</f>
        <v>1.1003851347971791</v>
      </c>
      <c r="I29" s="53">
        <f>('A.1_2018-abs'!I29-'A.3_2017-abs '!I29)/'A.3_2017-abs '!I29*100</f>
        <v>5.8384605314831788</v>
      </c>
      <c r="J29" s="53">
        <f>('A.1_2018-abs'!J29-'A.3_2017-abs '!J29)/'A.3_2017-abs '!J29*100</f>
        <v>1.2414671241113431</v>
      </c>
      <c r="K29" s="53">
        <f>('A.1_2018-abs'!K29-'A.3_2017-abs '!K29)/'A.3_2017-abs '!K29*100</f>
        <v>2.1574249641585346</v>
      </c>
      <c r="L29" s="53">
        <f>('A.1_2018-abs'!L29-'A.3_2017-abs '!L29)/'A.3_2017-abs '!L29*100</f>
        <v>12.497816593886462</v>
      </c>
      <c r="M29" s="53">
        <f>('A.1_2018-abs'!M29-'A.3_2017-abs '!M29)/'A.3_2017-abs '!M29*100</f>
        <v>1.2991128010139417</v>
      </c>
      <c r="N29" s="53">
        <f>('A.1_2018-abs'!N29-'A.3_2017-abs '!N29)/'A.3_2017-abs '!N29*100</f>
        <v>8.3394620718638368</v>
      </c>
      <c r="O29" s="53">
        <f>('A.1_2018-abs'!O29-'A.3_2017-abs '!O29)/'A.3_2017-abs '!O29*100</f>
        <v>-0.47927656367746801</v>
      </c>
      <c r="P29" s="53" t="e">
        <f>('A.1_2018-abs'!P29-'A.3_2017-abs '!P29)/'A.3_2017-abs '!P29*100</f>
        <v>#DIV/0!</v>
      </c>
      <c r="Q29" s="74"/>
    </row>
    <row r="30" spans="2:17" x14ac:dyDescent="0.2">
      <c r="B30" s="73" t="s">
        <v>23</v>
      </c>
      <c r="C30" s="24"/>
      <c r="D30" s="25"/>
      <c r="E30" s="53">
        <f>('A.1_2018-abs'!E30-'A.3_2017-abs '!E30)/'A.3_2017-abs '!E30*100</f>
        <v>2.724441115010054</v>
      </c>
      <c r="F30" s="53">
        <f>('A.1_2018-abs'!F30-'A.3_2017-abs '!F30)/'A.3_2017-abs '!F30*100</f>
        <v>1.3434089000839631</v>
      </c>
      <c r="G30" s="53">
        <f>('A.1_2018-abs'!G30-'A.3_2017-abs '!G30)/'A.3_2017-abs '!G30*100</f>
        <v>11.919561243144425</v>
      </c>
      <c r="H30" s="53">
        <f>('A.1_2018-abs'!H30-'A.3_2017-abs '!H30)/'A.3_2017-abs '!H30*100</f>
        <v>0.95674967234600261</v>
      </c>
      <c r="I30" s="53">
        <f>('A.1_2018-abs'!I30-'A.3_2017-abs '!I30)/'A.3_2017-abs '!I30*100</f>
        <v>4.8356982823002239</v>
      </c>
      <c r="J30" s="53">
        <f>('A.1_2018-abs'!J30-'A.3_2017-abs '!J30)/'A.3_2017-abs '!J30*100</f>
        <v>1.1509416795560004</v>
      </c>
      <c r="K30" s="53">
        <f>('A.1_2018-abs'!K30-'A.3_2017-abs '!K30)/'A.3_2017-abs '!K30*100</f>
        <v>2.2137355168619326</v>
      </c>
      <c r="L30" s="53">
        <f>('A.1_2018-abs'!L30-'A.3_2017-abs '!L30)/'A.3_2017-abs '!L30*100</f>
        <v>13.962188522947425</v>
      </c>
      <c r="M30" s="53">
        <f>('A.1_2018-abs'!M30-'A.3_2017-abs '!M30)/'A.3_2017-abs '!M30*100</f>
        <v>0.15001875234404302</v>
      </c>
      <c r="N30" s="53">
        <f>('A.1_2018-abs'!N30-'A.3_2017-abs '!N30)/'A.3_2017-abs '!N30*100</f>
        <v>6.7624719489038494</v>
      </c>
      <c r="O30" s="53">
        <f>('A.1_2018-abs'!O30-'A.3_2017-abs '!O30)/'A.3_2017-abs '!O30*100</f>
        <v>-0.50926242395242327</v>
      </c>
      <c r="P30" s="53" t="e">
        <f>('A.1_2018-abs'!P30-'A.3_2017-abs '!P30)/'A.3_2017-abs '!P30*100</f>
        <v>#DIV/0!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A.1_2018-abs</vt:lpstr>
      <vt:lpstr>A.2_2018-proz</vt:lpstr>
      <vt:lpstr>A.3_2017-abs </vt:lpstr>
      <vt:lpstr>A.4_2017-proz</vt:lpstr>
      <vt:lpstr>A.5_Entw 2017 bis 2018 abs.</vt:lpstr>
      <vt:lpstr>A.6_Entw 2017 bis 2018 in proz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2018-10-24T06:18:56Z</cp:lastPrinted>
  <dcterms:created xsi:type="dcterms:W3CDTF">2017-02-23T09:56:25Z</dcterms:created>
  <dcterms:modified xsi:type="dcterms:W3CDTF">2019-04-18T07:38:29Z</dcterms:modified>
</cp:coreProperties>
</file>