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1_Arbeit und Soziales\Beschäftigte\svb nach Berufen und Anforderungsniveua\berufe 2019\"/>
    </mc:Choice>
  </mc:AlternateContent>
  <bookViews>
    <workbookView xWindow="0" yWindow="0" windowWidth="19200" windowHeight="11505"/>
  </bookViews>
  <sheets>
    <sheet name="Deckblatt" sheetId="11" r:id="rId1"/>
    <sheet name="SVB.Ruhr.Ber.ber." sheetId="35" r:id="rId2"/>
    <sheet name="SVB.Ruhr.Ber." sheetId="28" r:id="rId3"/>
    <sheet name="SVB.NRW.Ber.ber." sheetId="37" r:id="rId4"/>
    <sheet name="SVB.NRW.Ber." sheetId="29" r:id="rId5"/>
    <sheet name="SVB.NRWohne.Ber.ber." sheetId="36" r:id="rId6"/>
    <sheet name="SVB.NRWohne.Ber." sheetId="34" r:id="rId7"/>
    <sheet name="SVB.BO.Ber.ber." sheetId="38" r:id="rId8"/>
    <sheet name="SVB.BO.Ber." sheetId="12" r:id="rId9"/>
    <sheet name="SVB.BOT.Ber.ber." sheetId="39" r:id="rId10"/>
    <sheet name="SVB.BOT.Ber." sheetId="14" r:id="rId11"/>
    <sheet name="SVB.DO.Ber.ber." sheetId="40" r:id="rId12"/>
    <sheet name="SVB.DO.Ber." sheetId="15" r:id="rId13"/>
    <sheet name="SVB.DU.Ber.ber." sheetId="41" r:id="rId14"/>
    <sheet name="SVB.DU.Ber" sheetId="16" r:id="rId15"/>
    <sheet name="SVB.E.Ber.ber." sheetId="42" r:id="rId16"/>
    <sheet name="SVB.E.Ber." sheetId="17" r:id="rId17"/>
    <sheet name="SVB.GE.Ber.ber." sheetId="43" r:id="rId18"/>
    <sheet name="SVB.GE.Ber." sheetId="18" r:id="rId19"/>
    <sheet name="SVB.HA.Ber.ber." sheetId="44" r:id="rId20"/>
    <sheet name="SVB.HA.Ber." sheetId="19" r:id="rId21"/>
    <sheet name="SVB.HAM.Ber.ber." sheetId="45" r:id="rId22"/>
    <sheet name="SVB.HAM.Ber." sheetId="20" r:id="rId23"/>
    <sheet name="SVB.HER.Ber.ber." sheetId="46" r:id="rId24"/>
    <sheet name="SVB.HER.Ber." sheetId="21" r:id="rId25"/>
    <sheet name="SVB.MH.Ber.ber." sheetId="47" r:id="rId26"/>
    <sheet name="SVB.MH.Ber." sheetId="22" r:id="rId27"/>
    <sheet name=" SVB.OB.Ber.ber." sheetId="51" r:id="rId28"/>
    <sheet name="SVB.OB.Ber." sheetId="23" r:id="rId29"/>
    <sheet name=" SVB.EN.Ber.ber." sheetId="52" r:id="rId30"/>
    <sheet name="SVB.EN.Ber." sheetId="24" r:id="rId31"/>
    <sheet name="SVB.RE.Ber.ber." sheetId="48" r:id="rId32"/>
    <sheet name="SVB.RE.Ber." sheetId="25" r:id="rId33"/>
    <sheet name="SVB.UN.Ber.ber." sheetId="54" r:id="rId34"/>
    <sheet name="SVB.UN.Ber." sheetId="26" r:id="rId35"/>
    <sheet name="SVB.WES.Ber.ber." sheetId="55" r:id="rId36"/>
    <sheet name="SVB.WES.Ber." sheetId="27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55" l="1"/>
  <c r="L38" i="55"/>
  <c r="K39" i="55"/>
  <c r="L39" i="55"/>
  <c r="K40" i="55"/>
  <c r="L40" i="55"/>
  <c r="K41" i="55"/>
  <c r="L41" i="55"/>
  <c r="K42" i="55"/>
  <c r="L42" i="55"/>
  <c r="K43" i="55"/>
  <c r="L43" i="55"/>
  <c r="K44" i="55"/>
  <c r="L44" i="55"/>
  <c r="K45" i="55"/>
  <c r="L45" i="55"/>
  <c r="K46" i="55"/>
  <c r="L46" i="55"/>
  <c r="K47" i="55"/>
  <c r="L47" i="55"/>
  <c r="K48" i="55"/>
  <c r="L48" i="55"/>
  <c r="L37" i="55"/>
  <c r="K37" i="55"/>
  <c r="L36" i="55"/>
  <c r="K36" i="55"/>
  <c r="K38" i="54"/>
  <c r="L38" i="54"/>
  <c r="K39" i="54"/>
  <c r="L39" i="54"/>
  <c r="K40" i="54"/>
  <c r="L40" i="54"/>
  <c r="K41" i="54"/>
  <c r="L41" i="54"/>
  <c r="K42" i="54"/>
  <c r="L42" i="54"/>
  <c r="K43" i="54"/>
  <c r="L43" i="54"/>
  <c r="K44" i="54"/>
  <c r="L44" i="54"/>
  <c r="K45" i="54"/>
  <c r="L45" i="54"/>
  <c r="K46" i="54"/>
  <c r="L46" i="54"/>
  <c r="K47" i="54"/>
  <c r="L47" i="54"/>
  <c r="L37" i="54"/>
  <c r="K37" i="54"/>
  <c r="L36" i="54"/>
  <c r="K36" i="54"/>
  <c r="K38" i="48"/>
  <c r="L38" i="48"/>
  <c r="K39" i="48"/>
  <c r="L39" i="48"/>
  <c r="K40" i="48"/>
  <c r="L40" i="48"/>
  <c r="K41" i="48"/>
  <c r="L41" i="48"/>
  <c r="K42" i="48"/>
  <c r="L42" i="48"/>
  <c r="K43" i="48"/>
  <c r="L43" i="48"/>
  <c r="K44" i="48"/>
  <c r="L44" i="48"/>
  <c r="K45" i="48"/>
  <c r="L45" i="48"/>
  <c r="K46" i="48"/>
  <c r="L46" i="48"/>
  <c r="K47" i="48"/>
  <c r="L47" i="48"/>
  <c r="L37" i="48"/>
  <c r="K37" i="48"/>
  <c r="L36" i="48"/>
  <c r="K36" i="48"/>
  <c r="K38" i="52"/>
  <c r="L38" i="52"/>
  <c r="K39" i="52"/>
  <c r="L39" i="52"/>
  <c r="K40" i="52"/>
  <c r="L40" i="52"/>
  <c r="K41" i="52"/>
  <c r="L41" i="52"/>
  <c r="K42" i="52"/>
  <c r="L42" i="52"/>
  <c r="K43" i="52"/>
  <c r="L43" i="52"/>
  <c r="K44" i="52"/>
  <c r="L44" i="52"/>
  <c r="K45" i="52"/>
  <c r="L45" i="52"/>
  <c r="K46" i="52"/>
  <c r="L46" i="52"/>
  <c r="K47" i="52"/>
  <c r="L47" i="52"/>
  <c r="L37" i="52"/>
  <c r="K37" i="52"/>
  <c r="L36" i="52"/>
  <c r="K36" i="52"/>
  <c r="K38" i="51"/>
  <c r="L38" i="51"/>
  <c r="K39" i="51"/>
  <c r="L39" i="51"/>
  <c r="K40" i="51"/>
  <c r="L40" i="51"/>
  <c r="K41" i="51"/>
  <c r="L41" i="51"/>
  <c r="K42" i="51"/>
  <c r="L42" i="51"/>
  <c r="K43" i="51"/>
  <c r="L43" i="51"/>
  <c r="K44" i="51"/>
  <c r="L44" i="51"/>
  <c r="K45" i="51"/>
  <c r="L45" i="51"/>
  <c r="K46" i="51"/>
  <c r="L46" i="51"/>
  <c r="K47" i="51"/>
  <c r="L47" i="51"/>
  <c r="L37" i="51"/>
  <c r="K37" i="51"/>
  <c r="L36" i="51"/>
  <c r="K36" i="51"/>
  <c r="K38" i="47"/>
  <c r="L38" i="47"/>
  <c r="K39" i="47"/>
  <c r="L39" i="47"/>
  <c r="K40" i="47"/>
  <c r="L40" i="47"/>
  <c r="K41" i="47"/>
  <c r="L41" i="47"/>
  <c r="K42" i="47"/>
  <c r="L42" i="47"/>
  <c r="K43" i="47"/>
  <c r="L43" i="47"/>
  <c r="K44" i="47"/>
  <c r="L44" i="47"/>
  <c r="K45" i="47"/>
  <c r="L45" i="47"/>
  <c r="K46" i="47"/>
  <c r="L46" i="47"/>
  <c r="K47" i="47"/>
  <c r="L47" i="47"/>
  <c r="L37" i="47"/>
  <c r="K37" i="47"/>
  <c r="L36" i="47"/>
  <c r="K36" i="47"/>
  <c r="K38" i="46"/>
  <c r="L38" i="46"/>
  <c r="K39" i="46"/>
  <c r="L39" i="46"/>
  <c r="K40" i="46"/>
  <c r="L40" i="46"/>
  <c r="K41" i="46"/>
  <c r="L41" i="46"/>
  <c r="K42" i="46"/>
  <c r="L42" i="46"/>
  <c r="K43" i="46"/>
  <c r="L43" i="46"/>
  <c r="K44" i="46"/>
  <c r="L44" i="46"/>
  <c r="K45" i="46"/>
  <c r="L45" i="46"/>
  <c r="K46" i="46"/>
  <c r="L46" i="46"/>
  <c r="K47" i="46"/>
  <c r="L47" i="46"/>
  <c r="L37" i="46"/>
  <c r="K37" i="46"/>
  <c r="L36" i="46"/>
  <c r="K36" i="46"/>
  <c r="K38" i="45"/>
  <c r="L38" i="45"/>
  <c r="K39" i="45"/>
  <c r="L39" i="45"/>
  <c r="K40" i="45"/>
  <c r="L40" i="45"/>
  <c r="K41" i="45"/>
  <c r="L41" i="45"/>
  <c r="K42" i="45"/>
  <c r="L42" i="45"/>
  <c r="K43" i="45"/>
  <c r="L43" i="45"/>
  <c r="K44" i="45"/>
  <c r="L44" i="45"/>
  <c r="K45" i="45"/>
  <c r="L45" i="45"/>
  <c r="K46" i="45"/>
  <c r="L46" i="45"/>
  <c r="K47" i="45"/>
  <c r="L47" i="45"/>
  <c r="L37" i="45"/>
  <c r="K37" i="45"/>
  <c r="L36" i="45"/>
  <c r="K36" i="45"/>
  <c r="K38" i="44"/>
  <c r="L38" i="44"/>
  <c r="K39" i="44"/>
  <c r="L39" i="44"/>
  <c r="K40" i="44"/>
  <c r="L40" i="44"/>
  <c r="K41" i="44"/>
  <c r="L41" i="44"/>
  <c r="K42" i="44"/>
  <c r="L42" i="44"/>
  <c r="K43" i="44"/>
  <c r="L43" i="44"/>
  <c r="K44" i="44"/>
  <c r="L44" i="44"/>
  <c r="K45" i="44"/>
  <c r="L45" i="44"/>
  <c r="K46" i="44"/>
  <c r="L46" i="44"/>
  <c r="K47" i="44"/>
  <c r="L47" i="44"/>
  <c r="L37" i="44"/>
  <c r="K37" i="44"/>
  <c r="L36" i="44"/>
  <c r="K36" i="44"/>
  <c r="K38" i="43"/>
  <c r="L38" i="43"/>
  <c r="K39" i="43"/>
  <c r="L39" i="43"/>
  <c r="K40" i="43"/>
  <c r="L40" i="43"/>
  <c r="K41" i="43"/>
  <c r="L41" i="43"/>
  <c r="K42" i="43"/>
  <c r="L42" i="43"/>
  <c r="K43" i="43"/>
  <c r="L43" i="43"/>
  <c r="K44" i="43"/>
  <c r="L44" i="43"/>
  <c r="K45" i="43"/>
  <c r="L45" i="43"/>
  <c r="K46" i="43"/>
  <c r="L46" i="43"/>
  <c r="K47" i="43"/>
  <c r="L47" i="43"/>
  <c r="L37" i="43"/>
  <c r="K37" i="43"/>
  <c r="K11" i="43"/>
  <c r="K12" i="43"/>
  <c r="K13" i="43"/>
  <c r="K14" i="43"/>
  <c r="K21" i="43" s="1"/>
  <c r="K15" i="43"/>
  <c r="K16" i="43"/>
  <c r="K17" i="43"/>
  <c r="K18" i="43"/>
  <c r="K19" i="43"/>
  <c r="K20" i="43"/>
  <c r="K22" i="43"/>
  <c r="K36" i="43"/>
  <c r="K38" i="42"/>
  <c r="L38" i="42"/>
  <c r="K39" i="42"/>
  <c r="L39" i="42"/>
  <c r="K40" i="42"/>
  <c r="L40" i="42"/>
  <c r="K41" i="42"/>
  <c r="L41" i="42"/>
  <c r="K42" i="42"/>
  <c r="L42" i="42"/>
  <c r="K43" i="42"/>
  <c r="L43" i="42"/>
  <c r="K44" i="42"/>
  <c r="L44" i="42"/>
  <c r="K45" i="42"/>
  <c r="L45" i="42"/>
  <c r="K46" i="42"/>
  <c r="L46" i="42"/>
  <c r="K47" i="42"/>
  <c r="L47" i="42"/>
  <c r="L37" i="42"/>
  <c r="K37" i="42"/>
  <c r="K38" i="41" l="1"/>
  <c r="L38" i="41"/>
  <c r="K39" i="41"/>
  <c r="L39" i="41"/>
  <c r="K40" i="41"/>
  <c r="L40" i="41"/>
  <c r="K41" i="41"/>
  <c r="L41" i="41"/>
  <c r="K42" i="41"/>
  <c r="L42" i="41"/>
  <c r="K43" i="41"/>
  <c r="L43" i="41"/>
  <c r="K44" i="41"/>
  <c r="L44" i="41"/>
  <c r="K45" i="41"/>
  <c r="L45" i="41"/>
  <c r="K46" i="41"/>
  <c r="L46" i="41"/>
  <c r="K47" i="41"/>
  <c r="L47" i="41"/>
  <c r="L37" i="41"/>
  <c r="K37" i="41"/>
  <c r="L36" i="41"/>
  <c r="K36" i="41"/>
  <c r="K38" i="40"/>
  <c r="L38" i="40"/>
  <c r="K39" i="40"/>
  <c r="L39" i="40"/>
  <c r="K40" i="40"/>
  <c r="L40" i="40"/>
  <c r="K41" i="40"/>
  <c r="L41" i="40"/>
  <c r="K42" i="40"/>
  <c r="L42" i="40"/>
  <c r="K43" i="40"/>
  <c r="L43" i="40"/>
  <c r="K44" i="40"/>
  <c r="L44" i="40"/>
  <c r="K45" i="40"/>
  <c r="L45" i="40"/>
  <c r="K46" i="40"/>
  <c r="L46" i="40"/>
  <c r="K47" i="40"/>
  <c r="L47" i="40"/>
  <c r="L37" i="40"/>
  <c r="K37" i="40"/>
  <c r="L36" i="40"/>
  <c r="K36" i="40"/>
  <c r="K38" i="39"/>
  <c r="L38" i="39"/>
  <c r="K39" i="39"/>
  <c r="L39" i="39"/>
  <c r="K40" i="39"/>
  <c r="L40" i="39"/>
  <c r="K41" i="39"/>
  <c r="L41" i="39"/>
  <c r="K42" i="39"/>
  <c r="L42" i="39"/>
  <c r="K43" i="39"/>
  <c r="L43" i="39"/>
  <c r="K44" i="39"/>
  <c r="L44" i="39"/>
  <c r="K45" i="39"/>
  <c r="L45" i="39"/>
  <c r="K46" i="39"/>
  <c r="L46" i="39"/>
  <c r="K47" i="39"/>
  <c r="L47" i="39"/>
  <c r="L37" i="39"/>
  <c r="K37" i="39"/>
  <c r="K38" i="38" l="1"/>
  <c r="L38" i="38"/>
  <c r="K39" i="38"/>
  <c r="L39" i="38"/>
  <c r="K40" i="38"/>
  <c r="L40" i="38"/>
  <c r="K41" i="38"/>
  <c r="L41" i="38"/>
  <c r="K42" i="38"/>
  <c r="L42" i="38"/>
  <c r="K43" i="38"/>
  <c r="L43" i="38"/>
  <c r="K44" i="38"/>
  <c r="L44" i="38"/>
  <c r="K45" i="38"/>
  <c r="L45" i="38"/>
  <c r="K46" i="38"/>
  <c r="L46" i="38"/>
  <c r="K47" i="38"/>
  <c r="L47" i="38"/>
  <c r="L37" i="38"/>
  <c r="K37" i="38"/>
  <c r="K38" i="36"/>
  <c r="L38" i="36"/>
  <c r="K39" i="36"/>
  <c r="L39" i="36"/>
  <c r="K40" i="36"/>
  <c r="L40" i="36"/>
  <c r="K41" i="36"/>
  <c r="L41" i="36"/>
  <c r="K42" i="36"/>
  <c r="L42" i="36"/>
  <c r="K43" i="36"/>
  <c r="L43" i="36"/>
  <c r="K44" i="36"/>
  <c r="L44" i="36"/>
  <c r="K45" i="36"/>
  <c r="L45" i="36"/>
  <c r="K46" i="36"/>
  <c r="L46" i="36"/>
  <c r="K47" i="36"/>
  <c r="L47" i="36"/>
  <c r="L37" i="36"/>
  <c r="K37" i="36"/>
  <c r="K38" i="37"/>
  <c r="L38" i="37"/>
  <c r="K39" i="37"/>
  <c r="L39" i="37"/>
  <c r="K40" i="37"/>
  <c r="L40" i="37"/>
  <c r="K41" i="37"/>
  <c r="L41" i="37"/>
  <c r="K42" i="37"/>
  <c r="L42" i="37"/>
  <c r="K43" i="37"/>
  <c r="L43" i="37"/>
  <c r="K44" i="37"/>
  <c r="L44" i="37"/>
  <c r="K45" i="37"/>
  <c r="L45" i="37"/>
  <c r="K46" i="37"/>
  <c r="L46" i="37"/>
  <c r="K47" i="37"/>
  <c r="L47" i="37"/>
  <c r="L37" i="37"/>
  <c r="K37" i="37"/>
  <c r="L38" i="35"/>
  <c r="L39" i="35"/>
  <c r="L40" i="35"/>
  <c r="L41" i="35"/>
  <c r="L42" i="35"/>
  <c r="L43" i="35"/>
  <c r="L44" i="35"/>
  <c r="L45" i="35"/>
  <c r="L46" i="35"/>
  <c r="L47" i="35"/>
  <c r="L37" i="35"/>
  <c r="K38" i="35"/>
  <c r="K39" i="35"/>
  <c r="K40" i="35"/>
  <c r="K41" i="35"/>
  <c r="K42" i="35"/>
  <c r="K43" i="35"/>
  <c r="K44" i="35"/>
  <c r="K45" i="35"/>
  <c r="K46" i="35"/>
  <c r="K47" i="35"/>
  <c r="K37" i="35"/>
  <c r="L11" i="35"/>
  <c r="L12" i="35"/>
  <c r="L13" i="35"/>
  <c r="L14" i="35"/>
  <c r="L15" i="35"/>
  <c r="L16" i="35"/>
  <c r="L17" i="35"/>
  <c r="L18" i="35"/>
  <c r="L19" i="35"/>
  <c r="L20" i="35"/>
  <c r="L22" i="35"/>
  <c r="K11" i="35"/>
  <c r="K12" i="35"/>
  <c r="K13" i="35"/>
  <c r="K23" i="35" s="1"/>
  <c r="K14" i="35"/>
  <c r="K21" i="35" s="1"/>
  <c r="K15" i="35"/>
  <c r="K16" i="35"/>
  <c r="K17" i="35"/>
  <c r="K18" i="35"/>
  <c r="K19" i="35"/>
  <c r="K20" i="35"/>
  <c r="K22" i="35"/>
  <c r="K23" i="55"/>
  <c r="K12" i="55"/>
  <c r="K13" i="55"/>
  <c r="K14" i="55"/>
  <c r="K15" i="55"/>
  <c r="K21" i="55" s="1"/>
  <c r="K16" i="55"/>
  <c r="K17" i="55"/>
  <c r="K18" i="55"/>
  <c r="K19" i="55"/>
  <c r="K20" i="55"/>
  <c r="K22" i="55"/>
  <c r="K11" i="55"/>
  <c r="K23" i="54"/>
  <c r="K12" i="54"/>
  <c r="K13" i="54"/>
  <c r="K14" i="54"/>
  <c r="K21" i="54" s="1"/>
  <c r="K15" i="54"/>
  <c r="K16" i="54"/>
  <c r="K17" i="54"/>
  <c r="K18" i="54"/>
  <c r="K19" i="54"/>
  <c r="K20" i="54"/>
  <c r="K22" i="54"/>
  <c r="K11" i="54"/>
  <c r="K23" i="48"/>
  <c r="K11" i="48"/>
  <c r="K12" i="48"/>
  <c r="K13" i="48"/>
  <c r="K14" i="48"/>
  <c r="K21" i="48" s="1"/>
  <c r="K15" i="48"/>
  <c r="K16" i="48"/>
  <c r="K17" i="48"/>
  <c r="K18" i="48"/>
  <c r="K19" i="48"/>
  <c r="K20" i="48"/>
  <c r="K22" i="48"/>
  <c r="K23" i="52"/>
  <c r="K11" i="52"/>
  <c r="K12" i="52"/>
  <c r="K13" i="52"/>
  <c r="K14" i="52"/>
  <c r="K21" i="52" s="1"/>
  <c r="K15" i="52"/>
  <c r="K16" i="52"/>
  <c r="K17" i="52"/>
  <c r="K18" i="52"/>
  <c r="K19" i="52"/>
  <c r="K20" i="52"/>
  <c r="K22" i="52"/>
  <c r="K23" i="51"/>
  <c r="K11" i="51"/>
  <c r="K12" i="51"/>
  <c r="K13" i="51"/>
  <c r="K14" i="51"/>
  <c r="K15" i="51"/>
  <c r="K21" i="51" s="1"/>
  <c r="K16" i="51"/>
  <c r="K17" i="51"/>
  <c r="K18" i="51"/>
  <c r="K19" i="51"/>
  <c r="K20" i="51"/>
  <c r="K22" i="51"/>
  <c r="K23" i="47"/>
  <c r="K11" i="47"/>
  <c r="K12" i="47"/>
  <c r="K13" i="47"/>
  <c r="K14" i="47"/>
  <c r="K21" i="47" s="1"/>
  <c r="K15" i="47"/>
  <c r="K16" i="47"/>
  <c r="K17" i="47"/>
  <c r="K18" i="47"/>
  <c r="K19" i="47"/>
  <c r="K20" i="47"/>
  <c r="K22" i="47"/>
  <c r="J12" i="47"/>
  <c r="K23" i="46"/>
  <c r="K11" i="46"/>
  <c r="K12" i="46"/>
  <c r="K13" i="46"/>
  <c r="K14" i="46"/>
  <c r="K21" i="46" s="1"/>
  <c r="K15" i="46"/>
  <c r="K16" i="46"/>
  <c r="K17" i="46"/>
  <c r="K18" i="46"/>
  <c r="K19" i="46"/>
  <c r="K20" i="46"/>
  <c r="K22" i="46"/>
  <c r="K23" i="45"/>
  <c r="K11" i="45"/>
  <c r="K12" i="45"/>
  <c r="K13" i="45"/>
  <c r="K14" i="45"/>
  <c r="K21" i="45" s="1"/>
  <c r="K15" i="45"/>
  <c r="K16" i="45"/>
  <c r="K17" i="45"/>
  <c r="K18" i="45"/>
  <c r="K19" i="45"/>
  <c r="K20" i="45"/>
  <c r="K22" i="45"/>
  <c r="K23" i="44"/>
  <c r="K11" i="44"/>
  <c r="K12" i="44"/>
  <c r="K13" i="44"/>
  <c r="K14" i="44"/>
  <c r="K21" i="44" s="1"/>
  <c r="K15" i="44"/>
  <c r="K16" i="44"/>
  <c r="K17" i="44"/>
  <c r="K18" i="44"/>
  <c r="K19" i="44"/>
  <c r="K20" i="44"/>
  <c r="K22" i="44"/>
  <c r="K23" i="43"/>
  <c r="K23" i="42"/>
  <c r="K11" i="42"/>
  <c r="K12" i="42"/>
  <c r="K13" i="42"/>
  <c r="K21" i="42" s="1"/>
  <c r="K14" i="42"/>
  <c r="K15" i="42"/>
  <c r="K16" i="42"/>
  <c r="K17" i="42"/>
  <c r="K18" i="42"/>
  <c r="K19" i="42"/>
  <c r="K20" i="42"/>
  <c r="K22" i="42"/>
  <c r="K23" i="41"/>
  <c r="K11" i="41"/>
  <c r="K12" i="41"/>
  <c r="K13" i="41"/>
  <c r="K14" i="41"/>
  <c r="K15" i="41"/>
  <c r="K21" i="41" s="1"/>
  <c r="K16" i="41"/>
  <c r="K17" i="41"/>
  <c r="K18" i="41"/>
  <c r="K19" i="41"/>
  <c r="K20" i="41"/>
  <c r="K22" i="41"/>
  <c r="K23" i="40"/>
  <c r="K11" i="40"/>
  <c r="K12" i="40"/>
  <c r="K13" i="40"/>
  <c r="K14" i="40"/>
  <c r="K21" i="40" s="1"/>
  <c r="K15" i="40"/>
  <c r="K16" i="40"/>
  <c r="K17" i="40"/>
  <c r="K18" i="40"/>
  <c r="K19" i="40"/>
  <c r="K20" i="40"/>
  <c r="K22" i="40"/>
  <c r="K23" i="39"/>
  <c r="K11" i="39"/>
  <c r="K12" i="39"/>
  <c r="K13" i="39"/>
  <c r="K14" i="39"/>
  <c r="K15" i="39"/>
  <c r="K21" i="39" s="1"/>
  <c r="K16" i="39"/>
  <c r="K17" i="39"/>
  <c r="K18" i="39"/>
  <c r="K19" i="39"/>
  <c r="K20" i="39"/>
  <c r="K22" i="39"/>
  <c r="K23" i="38"/>
  <c r="K11" i="38"/>
  <c r="K12" i="38"/>
  <c r="K13" i="38"/>
  <c r="K21" i="38" s="1"/>
  <c r="K14" i="38"/>
  <c r="K15" i="38"/>
  <c r="K16" i="38"/>
  <c r="K17" i="38"/>
  <c r="K18" i="38"/>
  <c r="K19" i="38"/>
  <c r="K20" i="38"/>
  <c r="K22" i="38"/>
  <c r="K23" i="36"/>
  <c r="K11" i="36"/>
  <c r="K12" i="36"/>
  <c r="K13" i="36"/>
  <c r="K14" i="36"/>
  <c r="K21" i="36" s="1"/>
  <c r="K15" i="36"/>
  <c r="K16" i="36"/>
  <c r="K17" i="36"/>
  <c r="K18" i="36"/>
  <c r="K19" i="36"/>
  <c r="K20" i="36"/>
  <c r="K22" i="36"/>
  <c r="K23" i="37"/>
  <c r="K11" i="37"/>
  <c r="K12" i="37"/>
  <c r="K13" i="37"/>
  <c r="K21" i="37" s="1"/>
  <c r="K14" i="37"/>
  <c r="K15" i="37"/>
  <c r="K16" i="37"/>
  <c r="K17" i="37"/>
  <c r="K18" i="37"/>
  <c r="K19" i="37"/>
  <c r="K20" i="37"/>
  <c r="K22" i="37"/>
  <c r="L21" i="35" l="1"/>
  <c r="B2" i="37"/>
  <c r="B2" i="29"/>
  <c r="B2" i="36"/>
  <c r="B2" i="34"/>
  <c r="B2" i="38"/>
  <c r="B2" i="12"/>
  <c r="B2" i="39"/>
  <c r="B2" i="14"/>
  <c r="B2" i="40"/>
  <c r="B2" i="15"/>
  <c r="B2" i="41"/>
  <c r="B2" i="16"/>
  <c r="B2" i="42"/>
  <c r="B2" i="17"/>
  <c r="B2" i="43"/>
  <c r="B2" i="18"/>
  <c r="B2" i="44"/>
  <c r="B2" i="19"/>
  <c r="B2" i="45"/>
  <c r="B2" i="20"/>
  <c r="B2" i="46"/>
  <c r="B2" i="21"/>
  <c r="B2" i="47"/>
  <c r="B2" i="22"/>
  <c r="B2" i="51"/>
  <c r="B2" i="23"/>
  <c r="B2" i="52"/>
  <c r="B2" i="24"/>
  <c r="B2" i="48"/>
  <c r="B2" i="25"/>
  <c r="B2" i="54"/>
  <c r="B2" i="26"/>
  <c r="B2" i="55"/>
  <c r="B2" i="27"/>
  <c r="B2" i="28"/>
  <c r="B2" i="35"/>
  <c r="G11" i="55" l="1"/>
  <c r="G12" i="55"/>
  <c r="G13" i="55"/>
  <c r="G38" i="55" s="1"/>
  <c r="G14" i="55"/>
  <c r="G39" i="55" s="1"/>
  <c r="G15" i="55"/>
  <c r="G40" i="55" s="1"/>
  <c r="G16" i="55"/>
  <c r="G41" i="55" s="1"/>
  <c r="G17" i="55"/>
  <c r="G42" i="55" s="1"/>
  <c r="G18" i="55"/>
  <c r="G19" i="55"/>
  <c r="G44" i="55" s="1"/>
  <c r="G20" i="55"/>
  <c r="G45" i="55" s="1"/>
  <c r="G22" i="55"/>
  <c r="G47" i="55" s="1"/>
  <c r="F22" i="55"/>
  <c r="F20" i="55"/>
  <c r="F19" i="55"/>
  <c r="F18" i="55"/>
  <c r="F17" i="55"/>
  <c r="F16" i="55"/>
  <c r="F15" i="55"/>
  <c r="F14" i="55"/>
  <c r="F13" i="55"/>
  <c r="F12" i="55"/>
  <c r="F11" i="55"/>
  <c r="G11" i="54"/>
  <c r="G12" i="54"/>
  <c r="G13" i="54"/>
  <c r="G38" i="54" s="1"/>
  <c r="G14" i="54"/>
  <c r="G39" i="54" s="1"/>
  <c r="G15" i="54"/>
  <c r="G40" i="54" s="1"/>
  <c r="G16" i="54"/>
  <c r="G41" i="54" s="1"/>
  <c r="G17" i="54"/>
  <c r="G42" i="54" s="1"/>
  <c r="G18" i="54"/>
  <c r="G43" i="54" s="1"/>
  <c r="G19" i="54"/>
  <c r="G44" i="54" s="1"/>
  <c r="G20" i="54"/>
  <c r="G45" i="54" s="1"/>
  <c r="G22" i="54"/>
  <c r="G47" i="54" s="1"/>
  <c r="F22" i="54"/>
  <c r="F47" i="54" s="1"/>
  <c r="F20" i="54"/>
  <c r="F45" i="54" s="1"/>
  <c r="F19" i="54"/>
  <c r="F44" i="54" s="1"/>
  <c r="F18" i="54"/>
  <c r="F43" i="54" s="1"/>
  <c r="F17" i="54"/>
  <c r="F42" i="54" s="1"/>
  <c r="F16" i="54"/>
  <c r="F41" i="54" s="1"/>
  <c r="F15" i="54"/>
  <c r="F40" i="54" s="1"/>
  <c r="F14" i="54"/>
  <c r="F39" i="54" s="1"/>
  <c r="F13" i="54"/>
  <c r="F38" i="54" s="1"/>
  <c r="F12" i="54"/>
  <c r="F37" i="54" s="1"/>
  <c r="F11" i="54"/>
  <c r="F37" i="48"/>
  <c r="G11" i="48"/>
  <c r="G12" i="48"/>
  <c r="G37" i="48" s="1"/>
  <c r="G13" i="48"/>
  <c r="G38" i="48" s="1"/>
  <c r="G14" i="48"/>
  <c r="G39" i="48" s="1"/>
  <c r="G15" i="48"/>
  <c r="G40" i="48" s="1"/>
  <c r="G16" i="48"/>
  <c r="G41" i="48" s="1"/>
  <c r="G17" i="48"/>
  <c r="G42" i="48" s="1"/>
  <c r="G18" i="48"/>
  <c r="G43" i="48" s="1"/>
  <c r="G19" i="48"/>
  <c r="G44" i="48" s="1"/>
  <c r="G20" i="48"/>
  <c r="G45" i="48" s="1"/>
  <c r="G22" i="48"/>
  <c r="G47" i="48" s="1"/>
  <c r="F22" i="48"/>
  <c r="F47" i="48" s="1"/>
  <c r="F20" i="48"/>
  <c r="F45" i="48" s="1"/>
  <c r="F19" i="48"/>
  <c r="F44" i="48" s="1"/>
  <c r="F18" i="48"/>
  <c r="F43" i="48" s="1"/>
  <c r="F17" i="48"/>
  <c r="F42" i="48" s="1"/>
  <c r="F16" i="48"/>
  <c r="F41" i="48" s="1"/>
  <c r="F15" i="48"/>
  <c r="F40" i="48" s="1"/>
  <c r="F14" i="48"/>
  <c r="F39" i="48" s="1"/>
  <c r="F13" i="48"/>
  <c r="F38" i="48" s="1"/>
  <c r="F12" i="48"/>
  <c r="F11" i="48"/>
  <c r="G11" i="52"/>
  <c r="G12" i="52"/>
  <c r="G37" i="52" s="1"/>
  <c r="G13" i="52"/>
  <c r="G38" i="52" s="1"/>
  <c r="G14" i="52"/>
  <c r="G39" i="52" s="1"/>
  <c r="G15" i="52"/>
  <c r="G40" i="52" s="1"/>
  <c r="G16" i="52"/>
  <c r="G41" i="52" s="1"/>
  <c r="G17" i="52"/>
  <c r="G42" i="52" s="1"/>
  <c r="G18" i="52"/>
  <c r="G43" i="52" s="1"/>
  <c r="G19" i="52"/>
  <c r="G44" i="52" s="1"/>
  <c r="G20" i="52"/>
  <c r="G45" i="52" s="1"/>
  <c r="G22" i="52"/>
  <c r="G47" i="52" s="1"/>
  <c r="F22" i="52"/>
  <c r="F47" i="52" s="1"/>
  <c r="F20" i="52"/>
  <c r="F45" i="52" s="1"/>
  <c r="F19" i="52"/>
  <c r="F44" i="52" s="1"/>
  <c r="F18" i="52"/>
  <c r="F43" i="52" s="1"/>
  <c r="F17" i="52"/>
  <c r="F42" i="52" s="1"/>
  <c r="F16" i="52"/>
  <c r="F41" i="52" s="1"/>
  <c r="F15" i="52"/>
  <c r="F40" i="52" s="1"/>
  <c r="F14" i="52"/>
  <c r="F39" i="52" s="1"/>
  <c r="F13" i="52"/>
  <c r="F38" i="52" s="1"/>
  <c r="F12" i="52"/>
  <c r="F37" i="52" s="1"/>
  <c r="F11" i="52"/>
  <c r="G11" i="51"/>
  <c r="G12" i="51"/>
  <c r="G37" i="51" s="1"/>
  <c r="G13" i="51"/>
  <c r="G38" i="51" s="1"/>
  <c r="G14" i="51"/>
  <c r="G39" i="51" s="1"/>
  <c r="G15" i="51"/>
  <c r="G40" i="51" s="1"/>
  <c r="G16" i="51"/>
  <c r="G41" i="51" s="1"/>
  <c r="G17" i="51"/>
  <c r="G42" i="51" s="1"/>
  <c r="G18" i="51"/>
  <c r="G43" i="51" s="1"/>
  <c r="G19" i="51"/>
  <c r="G44" i="51" s="1"/>
  <c r="G20" i="51"/>
  <c r="G45" i="51" s="1"/>
  <c r="G22" i="51"/>
  <c r="G47" i="51" s="1"/>
  <c r="F22" i="51"/>
  <c r="F47" i="51" s="1"/>
  <c r="F20" i="51"/>
  <c r="F45" i="51" s="1"/>
  <c r="F19" i="51"/>
  <c r="F44" i="51" s="1"/>
  <c r="F18" i="51"/>
  <c r="F43" i="51" s="1"/>
  <c r="F17" i="51"/>
  <c r="F42" i="51" s="1"/>
  <c r="F16" i="51"/>
  <c r="F41" i="51" s="1"/>
  <c r="F15" i="51"/>
  <c r="F40" i="51" s="1"/>
  <c r="F14" i="51"/>
  <c r="F39" i="51" s="1"/>
  <c r="F13" i="51"/>
  <c r="F38" i="51" s="1"/>
  <c r="F12" i="51"/>
  <c r="F37" i="51" s="1"/>
  <c r="F11" i="51"/>
  <c r="F44" i="55" l="1"/>
  <c r="G21" i="48"/>
  <c r="G46" i="48" s="1"/>
  <c r="F21" i="51"/>
  <c r="F46" i="51" s="1"/>
  <c r="F37" i="55"/>
  <c r="F21" i="48"/>
  <c r="F46" i="48" s="1"/>
  <c r="F21" i="52"/>
  <c r="F46" i="52" s="1"/>
  <c r="F43" i="55"/>
  <c r="F21" i="54"/>
  <c r="F46" i="54" s="1"/>
  <c r="F45" i="55"/>
  <c r="F38" i="55"/>
  <c r="F47" i="55"/>
  <c r="G21" i="51"/>
  <c r="G23" i="48"/>
  <c r="F39" i="55"/>
  <c r="F21" i="55"/>
  <c r="F46" i="55" s="1"/>
  <c r="G21" i="52"/>
  <c r="G46" i="52" s="1"/>
  <c r="F40" i="55"/>
  <c r="G21" i="55"/>
  <c r="G46" i="55" s="1"/>
  <c r="G37" i="55"/>
  <c r="G21" i="54"/>
  <c r="G46" i="54" s="1"/>
  <c r="G37" i="54"/>
  <c r="F41" i="55"/>
  <c r="F42" i="55"/>
  <c r="G43" i="55"/>
  <c r="F23" i="51"/>
  <c r="G36" i="47"/>
  <c r="G12" i="47"/>
  <c r="G13" i="47"/>
  <c r="G38" i="47" s="1"/>
  <c r="G14" i="47"/>
  <c r="G39" i="47" s="1"/>
  <c r="G15" i="47"/>
  <c r="G16" i="47"/>
  <c r="G17" i="47"/>
  <c r="G18" i="47"/>
  <c r="G19" i="47"/>
  <c r="G20" i="47"/>
  <c r="G45" i="47" s="1"/>
  <c r="G22" i="47"/>
  <c r="G47" i="47" s="1"/>
  <c r="F22" i="47"/>
  <c r="F47" i="47" s="1"/>
  <c r="F20" i="47"/>
  <c r="F45" i="47" s="1"/>
  <c r="F19" i="47"/>
  <c r="F18" i="47"/>
  <c r="F17" i="47"/>
  <c r="F16" i="47"/>
  <c r="F15" i="47"/>
  <c r="F14" i="47"/>
  <c r="F39" i="47" s="1"/>
  <c r="F13" i="47"/>
  <c r="F38" i="47" s="1"/>
  <c r="F12" i="47"/>
  <c r="F37" i="47" s="1"/>
  <c r="F36" i="47"/>
  <c r="G11" i="46"/>
  <c r="G12" i="46"/>
  <c r="G37" i="46" s="1"/>
  <c r="G13" i="46"/>
  <c r="G38" i="46" s="1"/>
  <c r="G14" i="46"/>
  <c r="G39" i="46" s="1"/>
  <c r="G15" i="46"/>
  <c r="G40" i="46" s="1"/>
  <c r="G16" i="46"/>
  <c r="G41" i="46" s="1"/>
  <c r="G17" i="46"/>
  <c r="G42" i="46" s="1"/>
  <c r="G18" i="46"/>
  <c r="G43" i="46" s="1"/>
  <c r="G19" i="46"/>
  <c r="G44" i="46" s="1"/>
  <c r="G20" i="46"/>
  <c r="G45" i="46" s="1"/>
  <c r="G22" i="46"/>
  <c r="G47" i="46" s="1"/>
  <c r="F22" i="46"/>
  <c r="F47" i="46" s="1"/>
  <c r="F20" i="46"/>
  <c r="F45" i="46" s="1"/>
  <c r="F19" i="46"/>
  <c r="F44" i="46" s="1"/>
  <c r="F18" i="46"/>
  <c r="F43" i="46" s="1"/>
  <c r="F17" i="46"/>
  <c r="F42" i="46" s="1"/>
  <c r="F16" i="46"/>
  <c r="F41" i="46" s="1"/>
  <c r="F15" i="46"/>
  <c r="F40" i="46" s="1"/>
  <c r="F14" i="46"/>
  <c r="F39" i="46" s="1"/>
  <c r="F13" i="46"/>
  <c r="F38" i="46" s="1"/>
  <c r="F12" i="46"/>
  <c r="F37" i="46" s="1"/>
  <c r="F11" i="46"/>
  <c r="G11" i="45"/>
  <c r="G12" i="45"/>
  <c r="G37" i="45" s="1"/>
  <c r="G13" i="45"/>
  <c r="G38" i="45" s="1"/>
  <c r="G14" i="45"/>
  <c r="G39" i="45" s="1"/>
  <c r="G15" i="45"/>
  <c r="G40" i="45" s="1"/>
  <c r="G16" i="45"/>
  <c r="G41" i="45" s="1"/>
  <c r="G17" i="45"/>
  <c r="G42" i="45" s="1"/>
  <c r="G18" i="45"/>
  <c r="G43" i="45" s="1"/>
  <c r="G19" i="45"/>
  <c r="G44" i="45" s="1"/>
  <c r="G20" i="45"/>
  <c r="G45" i="45" s="1"/>
  <c r="G22" i="45"/>
  <c r="G47" i="45" s="1"/>
  <c r="F22" i="45"/>
  <c r="F47" i="45" s="1"/>
  <c r="F20" i="45"/>
  <c r="F45" i="45" s="1"/>
  <c r="F19" i="45"/>
  <c r="F44" i="45" s="1"/>
  <c r="F18" i="45"/>
  <c r="F43" i="45" s="1"/>
  <c r="F17" i="45"/>
  <c r="F42" i="45" s="1"/>
  <c r="F16" i="45"/>
  <c r="F41" i="45" s="1"/>
  <c r="F15" i="45"/>
  <c r="F40" i="45" s="1"/>
  <c r="F14" i="45"/>
  <c r="F39" i="45" s="1"/>
  <c r="F13" i="45"/>
  <c r="F38" i="45" s="1"/>
  <c r="F12" i="45"/>
  <c r="F37" i="45" s="1"/>
  <c r="F11" i="45"/>
  <c r="F37" i="44"/>
  <c r="G11" i="44"/>
  <c r="G12" i="44"/>
  <c r="G37" i="44" s="1"/>
  <c r="G13" i="44"/>
  <c r="G38" i="44" s="1"/>
  <c r="G14" i="44"/>
  <c r="G39" i="44" s="1"/>
  <c r="G15" i="44"/>
  <c r="G40" i="44" s="1"/>
  <c r="G16" i="44"/>
  <c r="G41" i="44" s="1"/>
  <c r="G17" i="44"/>
  <c r="G42" i="44" s="1"/>
  <c r="G18" i="44"/>
  <c r="G43" i="44" s="1"/>
  <c r="G19" i="44"/>
  <c r="G44" i="44" s="1"/>
  <c r="G20" i="44"/>
  <c r="G45" i="44" s="1"/>
  <c r="G22" i="44"/>
  <c r="G47" i="44" s="1"/>
  <c r="F22" i="44"/>
  <c r="F47" i="44" s="1"/>
  <c r="F20" i="44"/>
  <c r="F45" i="44" s="1"/>
  <c r="F19" i="44"/>
  <c r="F44" i="44" s="1"/>
  <c r="F18" i="44"/>
  <c r="F43" i="44" s="1"/>
  <c r="F17" i="44"/>
  <c r="F42" i="44" s="1"/>
  <c r="F16" i="44"/>
  <c r="F41" i="44" s="1"/>
  <c r="F15" i="44"/>
  <c r="F40" i="44" s="1"/>
  <c r="F14" i="44"/>
  <c r="F39" i="44" s="1"/>
  <c r="F13" i="44"/>
  <c r="F38" i="44" s="1"/>
  <c r="F12" i="44"/>
  <c r="F11" i="44"/>
  <c r="F23" i="55" l="1"/>
  <c r="G23" i="54"/>
  <c r="F23" i="48"/>
  <c r="F23" i="52"/>
  <c r="F40" i="47"/>
  <c r="F41" i="47"/>
  <c r="G44" i="47"/>
  <c r="F42" i="47"/>
  <c r="F43" i="47"/>
  <c r="G23" i="55"/>
  <c r="F23" i="54"/>
  <c r="G40" i="47"/>
  <c r="G23" i="51"/>
  <c r="G46" i="51"/>
  <c r="G21" i="46"/>
  <c r="G46" i="46" s="1"/>
  <c r="G21" i="47"/>
  <c r="G46" i="47" s="1"/>
  <c r="G37" i="47"/>
  <c r="G21" i="44"/>
  <c r="F21" i="45"/>
  <c r="F46" i="45" s="1"/>
  <c r="G43" i="47"/>
  <c r="F21" i="46"/>
  <c r="F46" i="46" s="1"/>
  <c r="G42" i="47"/>
  <c r="G23" i="46"/>
  <c r="G21" i="45"/>
  <c r="G46" i="45" s="1"/>
  <c r="F21" i="44"/>
  <c r="F46" i="44" s="1"/>
  <c r="F21" i="47"/>
  <c r="F46" i="47" s="1"/>
  <c r="F44" i="47"/>
  <c r="G41" i="47"/>
  <c r="G23" i="52"/>
  <c r="F23" i="46"/>
  <c r="G11" i="43"/>
  <c r="G12" i="43"/>
  <c r="G13" i="43"/>
  <c r="G38" i="43" s="1"/>
  <c r="G14" i="43"/>
  <c r="G39" i="43" s="1"/>
  <c r="G15" i="43"/>
  <c r="G40" i="43" s="1"/>
  <c r="G16" i="43"/>
  <c r="G41" i="43" s="1"/>
  <c r="G17" i="43"/>
  <c r="G42" i="43" s="1"/>
  <c r="G18" i="43"/>
  <c r="G43" i="43" s="1"/>
  <c r="G19" i="43"/>
  <c r="G44" i="43" s="1"/>
  <c r="G20" i="43"/>
  <c r="G45" i="43" s="1"/>
  <c r="G22" i="43"/>
  <c r="G47" i="43" s="1"/>
  <c r="F22" i="43"/>
  <c r="F47" i="43" s="1"/>
  <c r="F20" i="43"/>
  <c r="F45" i="43" s="1"/>
  <c r="F19" i="43"/>
  <c r="F44" i="43" s="1"/>
  <c r="F18" i="43"/>
  <c r="F43" i="43" s="1"/>
  <c r="F17" i="43"/>
  <c r="F42" i="43" s="1"/>
  <c r="F16" i="43"/>
  <c r="F41" i="43" s="1"/>
  <c r="F15" i="43"/>
  <c r="F40" i="43" s="1"/>
  <c r="F14" i="43"/>
  <c r="F39" i="43" s="1"/>
  <c r="F13" i="43"/>
  <c r="F38" i="43" s="1"/>
  <c r="F12" i="43"/>
  <c r="F37" i="43" s="1"/>
  <c r="F11" i="43"/>
  <c r="G11" i="42"/>
  <c r="G12" i="42"/>
  <c r="G37" i="42" s="1"/>
  <c r="G13" i="42"/>
  <c r="G38" i="42" s="1"/>
  <c r="G14" i="42"/>
  <c r="G39" i="42" s="1"/>
  <c r="G15" i="42"/>
  <c r="G40" i="42" s="1"/>
  <c r="G16" i="42"/>
  <c r="G41" i="42" s="1"/>
  <c r="G17" i="42"/>
  <c r="G42" i="42" s="1"/>
  <c r="G18" i="42"/>
  <c r="G43" i="42" s="1"/>
  <c r="G19" i="42"/>
  <c r="G44" i="42" s="1"/>
  <c r="G20" i="42"/>
  <c r="G45" i="42" s="1"/>
  <c r="G22" i="42"/>
  <c r="G47" i="42" s="1"/>
  <c r="F22" i="42"/>
  <c r="F47" i="42" s="1"/>
  <c r="F20" i="42"/>
  <c r="F45" i="42" s="1"/>
  <c r="F19" i="42"/>
  <c r="F44" i="42" s="1"/>
  <c r="F18" i="42"/>
  <c r="F43" i="42" s="1"/>
  <c r="F17" i="42"/>
  <c r="F42" i="42" s="1"/>
  <c r="F16" i="42"/>
  <c r="F41" i="42" s="1"/>
  <c r="F15" i="42"/>
  <c r="F40" i="42" s="1"/>
  <c r="F14" i="42"/>
  <c r="F39" i="42" s="1"/>
  <c r="F13" i="42"/>
  <c r="F38" i="42" s="1"/>
  <c r="F12" i="42"/>
  <c r="F37" i="42" s="1"/>
  <c r="F11" i="42"/>
  <c r="G11" i="41"/>
  <c r="G12" i="41"/>
  <c r="G13" i="41"/>
  <c r="G38" i="41" s="1"/>
  <c r="G14" i="41"/>
  <c r="G39" i="41" s="1"/>
  <c r="G15" i="41"/>
  <c r="G40" i="41" s="1"/>
  <c r="G16" i="41"/>
  <c r="G41" i="41" s="1"/>
  <c r="G17" i="41"/>
  <c r="G42" i="41" s="1"/>
  <c r="G18" i="41"/>
  <c r="G43" i="41" s="1"/>
  <c r="G19" i="41"/>
  <c r="G44" i="41" s="1"/>
  <c r="G20" i="41"/>
  <c r="G45" i="41" s="1"/>
  <c r="G22" i="41"/>
  <c r="G47" i="41" s="1"/>
  <c r="F22" i="41"/>
  <c r="F47" i="41" s="1"/>
  <c r="F20" i="41"/>
  <c r="F45" i="41" s="1"/>
  <c r="F19" i="41"/>
  <c r="F44" i="41" s="1"/>
  <c r="F18" i="41"/>
  <c r="F43" i="41" s="1"/>
  <c r="F17" i="41"/>
  <c r="F42" i="41" s="1"/>
  <c r="F16" i="41"/>
  <c r="F41" i="41" s="1"/>
  <c r="F15" i="41"/>
  <c r="F40" i="41" s="1"/>
  <c r="F14" i="41"/>
  <c r="F39" i="41" s="1"/>
  <c r="F13" i="41"/>
  <c r="F38" i="41" s="1"/>
  <c r="F12" i="41"/>
  <c r="F37" i="41" s="1"/>
  <c r="F11" i="41"/>
  <c r="G11" i="40"/>
  <c r="G12" i="40"/>
  <c r="G13" i="40"/>
  <c r="G38" i="40" s="1"/>
  <c r="G14" i="40"/>
  <c r="G39" i="40" s="1"/>
  <c r="G15" i="40"/>
  <c r="G40" i="40" s="1"/>
  <c r="G16" i="40"/>
  <c r="G41" i="40" s="1"/>
  <c r="G17" i="40"/>
  <c r="G42" i="40" s="1"/>
  <c r="G18" i="40"/>
  <c r="G43" i="40" s="1"/>
  <c r="G19" i="40"/>
  <c r="G44" i="40" s="1"/>
  <c r="G20" i="40"/>
  <c r="G45" i="40" s="1"/>
  <c r="G22" i="40"/>
  <c r="G47" i="40" s="1"/>
  <c r="F22" i="40"/>
  <c r="F47" i="40" s="1"/>
  <c r="F20" i="40"/>
  <c r="F45" i="40" s="1"/>
  <c r="F19" i="40"/>
  <c r="F44" i="40" s="1"/>
  <c r="F18" i="40"/>
  <c r="F43" i="40" s="1"/>
  <c r="F17" i="40"/>
  <c r="F42" i="40" s="1"/>
  <c r="F16" i="40"/>
  <c r="F41" i="40" s="1"/>
  <c r="F15" i="40"/>
  <c r="F40" i="40" s="1"/>
  <c r="F14" i="40"/>
  <c r="F39" i="40" s="1"/>
  <c r="F13" i="40"/>
  <c r="F38" i="40" s="1"/>
  <c r="F12" i="40"/>
  <c r="F37" i="40" s="1"/>
  <c r="F11" i="40"/>
  <c r="G11" i="39"/>
  <c r="G12" i="39"/>
  <c r="G13" i="39"/>
  <c r="G38" i="39" s="1"/>
  <c r="G14" i="39"/>
  <c r="G39" i="39" s="1"/>
  <c r="G15" i="39"/>
  <c r="G40" i="39" s="1"/>
  <c r="G16" i="39"/>
  <c r="G41" i="39" s="1"/>
  <c r="G17" i="39"/>
  <c r="G42" i="39" s="1"/>
  <c r="G18" i="39"/>
  <c r="G43" i="39" s="1"/>
  <c r="G19" i="39"/>
  <c r="G44" i="39" s="1"/>
  <c r="G20" i="39"/>
  <c r="G45" i="39" s="1"/>
  <c r="G22" i="39"/>
  <c r="G47" i="39" s="1"/>
  <c r="F22" i="39"/>
  <c r="F47" i="39" s="1"/>
  <c r="F20" i="39"/>
  <c r="F45" i="39" s="1"/>
  <c r="F19" i="39"/>
  <c r="F44" i="39" s="1"/>
  <c r="F18" i="39"/>
  <c r="F43" i="39" s="1"/>
  <c r="F17" i="39"/>
  <c r="F42" i="39" s="1"/>
  <c r="F16" i="39"/>
  <c r="F41" i="39" s="1"/>
  <c r="F15" i="39"/>
  <c r="F40" i="39" s="1"/>
  <c r="F14" i="39"/>
  <c r="F39" i="39" s="1"/>
  <c r="F13" i="39"/>
  <c r="F38" i="39" s="1"/>
  <c r="F12" i="39"/>
  <c r="F37" i="39" s="1"/>
  <c r="F11" i="39"/>
  <c r="G11" i="38"/>
  <c r="G12" i="38"/>
  <c r="G37" i="38" s="1"/>
  <c r="G13" i="38"/>
  <c r="G38" i="38" s="1"/>
  <c r="G14" i="38"/>
  <c r="G39" i="38" s="1"/>
  <c r="G15" i="38"/>
  <c r="G40" i="38" s="1"/>
  <c r="G16" i="38"/>
  <c r="G41" i="38" s="1"/>
  <c r="G17" i="38"/>
  <c r="G42" i="38" s="1"/>
  <c r="G18" i="38"/>
  <c r="G43" i="38" s="1"/>
  <c r="G19" i="38"/>
  <c r="G44" i="38" s="1"/>
  <c r="G20" i="38"/>
  <c r="G45" i="38" s="1"/>
  <c r="G22" i="38"/>
  <c r="G47" i="38" s="1"/>
  <c r="F22" i="38"/>
  <c r="F47" i="38" s="1"/>
  <c r="F20" i="38"/>
  <c r="F45" i="38" s="1"/>
  <c r="F19" i="38"/>
  <c r="F44" i="38" s="1"/>
  <c r="F18" i="38"/>
  <c r="F43" i="38" s="1"/>
  <c r="F17" i="38"/>
  <c r="F42" i="38" s="1"/>
  <c r="F16" i="38"/>
  <c r="F41" i="38" s="1"/>
  <c r="F15" i="38"/>
  <c r="F40" i="38" s="1"/>
  <c r="F14" i="38"/>
  <c r="F39" i="38" s="1"/>
  <c r="F13" i="38"/>
  <c r="F38" i="38" s="1"/>
  <c r="F12" i="38"/>
  <c r="F37" i="38" s="1"/>
  <c r="F11" i="38"/>
  <c r="G11" i="36"/>
  <c r="G12" i="36"/>
  <c r="G13" i="36"/>
  <c r="G38" i="36" s="1"/>
  <c r="G14" i="36"/>
  <c r="G39" i="36" s="1"/>
  <c r="G15" i="36"/>
  <c r="G40" i="36" s="1"/>
  <c r="G16" i="36"/>
  <c r="G41" i="36" s="1"/>
  <c r="G17" i="36"/>
  <c r="G42" i="36" s="1"/>
  <c r="G18" i="36"/>
  <c r="G43" i="36" s="1"/>
  <c r="G19" i="36"/>
  <c r="G44" i="36" s="1"/>
  <c r="G20" i="36"/>
  <c r="G45" i="36" s="1"/>
  <c r="G22" i="36"/>
  <c r="G47" i="36" s="1"/>
  <c r="F22" i="36"/>
  <c r="F47" i="36" s="1"/>
  <c r="F20" i="36"/>
  <c r="F45" i="36" s="1"/>
  <c r="F19" i="36"/>
  <c r="F44" i="36" s="1"/>
  <c r="F18" i="36"/>
  <c r="F43" i="36" s="1"/>
  <c r="F17" i="36"/>
  <c r="F42" i="36" s="1"/>
  <c r="F16" i="36"/>
  <c r="F41" i="36" s="1"/>
  <c r="F15" i="36"/>
  <c r="F40" i="36" s="1"/>
  <c r="F14" i="36"/>
  <c r="F39" i="36" s="1"/>
  <c r="F13" i="36"/>
  <c r="F38" i="36" s="1"/>
  <c r="F12" i="36"/>
  <c r="F37" i="36" s="1"/>
  <c r="F11" i="36"/>
  <c r="F37" i="37"/>
  <c r="G11" i="37"/>
  <c r="G12" i="37"/>
  <c r="G13" i="37"/>
  <c r="G38" i="37" s="1"/>
  <c r="G14" i="37"/>
  <c r="G39" i="37" s="1"/>
  <c r="G15" i="37"/>
  <c r="G40" i="37" s="1"/>
  <c r="G16" i="37"/>
  <c r="G41" i="37" s="1"/>
  <c r="G17" i="37"/>
  <c r="G42" i="37" s="1"/>
  <c r="G18" i="37"/>
  <c r="G43" i="37" s="1"/>
  <c r="G19" i="37"/>
  <c r="G44" i="37" s="1"/>
  <c r="G20" i="37"/>
  <c r="G45" i="37" s="1"/>
  <c r="G22" i="37"/>
  <c r="G47" i="37" s="1"/>
  <c r="F22" i="37"/>
  <c r="F47" i="37" s="1"/>
  <c r="F20" i="37"/>
  <c r="F45" i="37" s="1"/>
  <c r="F19" i="37"/>
  <c r="F44" i="37" s="1"/>
  <c r="F18" i="37"/>
  <c r="F43" i="37" s="1"/>
  <c r="F17" i="37"/>
  <c r="F42" i="37" s="1"/>
  <c r="F16" i="37"/>
  <c r="F41" i="37" s="1"/>
  <c r="F15" i="37"/>
  <c r="F40" i="37" s="1"/>
  <c r="F14" i="37"/>
  <c r="F39" i="37" s="1"/>
  <c r="F13" i="37"/>
  <c r="F38" i="37" s="1"/>
  <c r="F12" i="37"/>
  <c r="F11" i="37"/>
  <c r="G11" i="35"/>
  <c r="G12" i="35"/>
  <c r="G37" i="35" s="1"/>
  <c r="G13" i="35"/>
  <c r="G38" i="35" s="1"/>
  <c r="G14" i="35"/>
  <c r="G39" i="35" s="1"/>
  <c r="G15" i="35"/>
  <c r="G40" i="35" s="1"/>
  <c r="G16" i="35"/>
  <c r="G41" i="35" s="1"/>
  <c r="G17" i="35"/>
  <c r="G42" i="35" s="1"/>
  <c r="G18" i="35"/>
  <c r="G43" i="35" s="1"/>
  <c r="G19" i="35"/>
  <c r="G44" i="35" s="1"/>
  <c r="G20" i="35"/>
  <c r="G45" i="35" s="1"/>
  <c r="G22" i="35"/>
  <c r="G47" i="35" s="1"/>
  <c r="F11" i="35"/>
  <c r="F22" i="35"/>
  <c r="F47" i="35" s="1"/>
  <c r="F20" i="35"/>
  <c r="F45" i="35" s="1"/>
  <c r="F19" i="35"/>
  <c r="F44" i="35" s="1"/>
  <c r="F18" i="35"/>
  <c r="F43" i="35" s="1"/>
  <c r="F17" i="35"/>
  <c r="F42" i="35" s="1"/>
  <c r="F16" i="35"/>
  <c r="F41" i="35" s="1"/>
  <c r="F15" i="35"/>
  <c r="F40" i="35" s="1"/>
  <c r="F14" i="35"/>
  <c r="F39" i="35" s="1"/>
  <c r="F13" i="35"/>
  <c r="F38" i="35" s="1"/>
  <c r="F12" i="35"/>
  <c r="F37" i="35" s="1"/>
  <c r="F23" i="45" l="1"/>
  <c r="G21" i="38"/>
  <c r="G46" i="38" s="1"/>
  <c r="F23" i="47"/>
  <c r="F21" i="43"/>
  <c r="F46" i="43" s="1"/>
  <c r="F21" i="41"/>
  <c r="F46" i="41" s="1"/>
  <c r="G21" i="35"/>
  <c r="G46" i="35" s="1"/>
  <c r="G21" i="37"/>
  <c r="G46" i="37" s="1"/>
  <c r="G37" i="37"/>
  <c r="F21" i="42"/>
  <c r="F46" i="42" s="1"/>
  <c r="F23" i="44"/>
  <c r="G23" i="44"/>
  <c r="G46" i="44"/>
  <c r="F21" i="36"/>
  <c r="F46" i="36" s="1"/>
  <c r="F21" i="39"/>
  <c r="F46" i="39" s="1"/>
  <c r="G23" i="42"/>
  <c r="F21" i="37"/>
  <c r="F46" i="37" s="1"/>
  <c r="G23" i="47"/>
  <c r="F21" i="38"/>
  <c r="F46" i="38" s="1"/>
  <c r="G23" i="38"/>
  <c r="G21" i="41"/>
  <c r="G46" i="41" s="1"/>
  <c r="G37" i="41"/>
  <c r="G21" i="42"/>
  <c r="G46" i="42" s="1"/>
  <c r="G21" i="43"/>
  <c r="G46" i="43" s="1"/>
  <c r="G37" i="43"/>
  <c r="F21" i="40"/>
  <c r="F46" i="40" s="1"/>
  <c r="G21" i="40"/>
  <c r="G46" i="40" s="1"/>
  <c r="G37" i="40"/>
  <c r="G21" i="36"/>
  <c r="G46" i="36" s="1"/>
  <c r="G37" i="36"/>
  <c r="G21" i="39"/>
  <c r="G46" i="39" s="1"/>
  <c r="G37" i="39"/>
  <c r="G23" i="45"/>
  <c r="F21" i="35"/>
  <c r="F46" i="35" s="1"/>
  <c r="I11" i="55"/>
  <c r="J11" i="55"/>
  <c r="L11" i="55"/>
  <c r="I12" i="55"/>
  <c r="J12" i="55"/>
  <c r="L12" i="55"/>
  <c r="I13" i="55"/>
  <c r="J13" i="55"/>
  <c r="L13" i="55"/>
  <c r="I14" i="55"/>
  <c r="I39" i="55" s="1"/>
  <c r="J14" i="55"/>
  <c r="L14" i="55"/>
  <c r="I15" i="55"/>
  <c r="J15" i="55"/>
  <c r="L15" i="55"/>
  <c r="I16" i="55"/>
  <c r="J16" i="55"/>
  <c r="L16" i="55"/>
  <c r="I17" i="55"/>
  <c r="J17" i="55"/>
  <c r="L17" i="55"/>
  <c r="I18" i="55"/>
  <c r="J18" i="55"/>
  <c r="L18" i="55"/>
  <c r="I19" i="55"/>
  <c r="I44" i="55" s="1"/>
  <c r="J19" i="55"/>
  <c r="J44" i="55" s="1"/>
  <c r="L19" i="55"/>
  <c r="I20" i="55"/>
  <c r="J20" i="55"/>
  <c r="L20" i="55"/>
  <c r="I22" i="55"/>
  <c r="J22" i="55"/>
  <c r="L22" i="55"/>
  <c r="H22" i="55"/>
  <c r="H20" i="55"/>
  <c r="H19" i="55"/>
  <c r="H18" i="55"/>
  <c r="H43" i="55" s="1"/>
  <c r="H17" i="55"/>
  <c r="H16" i="55"/>
  <c r="H15" i="55"/>
  <c r="H14" i="55"/>
  <c r="H13" i="55"/>
  <c r="H12" i="55"/>
  <c r="H11" i="55"/>
  <c r="I11" i="54"/>
  <c r="J11" i="54"/>
  <c r="L11" i="54"/>
  <c r="I12" i="54"/>
  <c r="J12" i="54"/>
  <c r="L12" i="54"/>
  <c r="I13" i="54"/>
  <c r="J13" i="54"/>
  <c r="L13" i="54"/>
  <c r="I14" i="54"/>
  <c r="J14" i="54"/>
  <c r="L14" i="54"/>
  <c r="I15" i="54"/>
  <c r="J15" i="54"/>
  <c r="L15" i="54"/>
  <c r="I16" i="54"/>
  <c r="J16" i="54"/>
  <c r="L16" i="54"/>
  <c r="I17" i="54"/>
  <c r="J17" i="54"/>
  <c r="L17" i="54"/>
  <c r="I18" i="54"/>
  <c r="J18" i="54"/>
  <c r="L18" i="54"/>
  <c r="I19" i="54"/>
  <c r="I44" i="54" s="1"/>
  <c r="J19" i="54"/>
  <c r="J44" i="54" s="1"/>
  <c r="L19" i="54"/>
  <c r="I20" i="54"/>
  <c r="J20" i="54"/>
  <c r="L20" i="54"/>
  <c r="I22" i="54"/>
  <c r="J22" i="54"/>
  <c r="L22" i="54"/>
  <c r="H22" i="54"/>
  <c r="H20" i="54"/>
  <c r="H19" i="54"/>
  <c r="H18" i="54"/>
  <c r="H17" i="54"/>
  <c r="H42" i="54" s="1"/>
  <c r="H16" i="54"/>
  <c r="H15" i="54"/>
  <c r="H14" i="54"/>
  <c r="H13" i="54"/>
  <c r="H12" i="54"/>
  <c r="H11" i="54"/>
  <c r="I11" i="52"/>
  <c r="J11" i="52"/>
  <c r="L11" i="52"/>
  <c r="I12" i="52"/>
  <c r="J12" i="52"/>
  <c r="L12" i="52"/>
  <c r="I13" i="52"/>
  <c r="J13" i="52"/>
  <c r="L13" i="52"/>
  <c r="I14" i="52"/>
  <c r="I39" i="52" s="1"/>
  <c r="J14" i="52"/>
  <c r="L14" i="52"/>
  <c r="I15" i="52"/>
  <c r="J15" i="52"/>
  <c r="L15" i="52"/>
  <c r="I16" i="52"/>
  <c r="J16" i="52"/>
  <c r="L16" i="52"/>
  <c r="I17" i="52"/>
  <c r="J17" i="52"/>
  <c r="L17" i="52"/>
  <c r="I18" i="52"/>
  <c r="J18" i="52"/>
  <c r="L18" i="52"/>
  <c r="I19" i="52"/>
  <c r="I44" i="52" s="1"/>
  <c r="J19" i="52"/>
  <c r="J44" i="52" s="1"/>
  <c r="L19" i="52"/>
  <c r="I20" i="52"/>
  <c r="J20" i="52"/>
  <c r="L20" i="52"/>
  <c r="I22" i="52"/>
  <c r="J22" i="52"/>
  <c r="L22" i="52"/>
  <c r="H22" i="52"/>
  <c r="H20" i="52"/>
  <c r="H19" i="52"/>
  <c r="H18" i="52"/>
  <c r="H43" i="52" s="1"/>
  <c r="H17" i="52"/>
  <c r="H16" i="52"/>
  <c r="H15" i="52"/>
  <c r="H14" i="52"/>
  <c r="H13" i="52"/>
  <c r="H12" i="52"/>
  <c r="H11" i="52"/>
  <c r="I11" i="51"/>
  <c r="J11" i="51"/>
  <c r="L11" i="51"/>
  <c r="I12" i="51"/>
  <c r="J12" i="51"/>
  <c r="L12" i="51"/>
  <c r="I13" i="51"/>
  <c r="J13" i="51"/>
  <c r="L13" i="51"/>
  <c r="I14" i="51"/>
  <c r="J14" i="51"/>
  <c r="L14" i="51"/>
  <c r="I15" i="51"/>
  <c r="J15" i="51"/>
  <c r="L15" i="51"/>
  <c r="I16" i="51"/>
  <c r="J16" i="51"/>
  <c r="L16" i="51"/>
  <c r="I17" i="51"/>
  <c r="J17" i="51"/>
  <c r="L17" i="51"/>
  <c r="I18" i="51"/>
  <c r="J18" i="51"/>
  <c r="L18" i="51"/>
  <c r="I19" i="51"/>
  <c r="I44" i="51" s="1"/>
  <c r="J19" i="51"/>
  <c r="J44" i="51" s="1"/>
  <c r="L19" i="51"/>
  <c r="I20" i="51"/>
  <c r="J20" i="51"/>
  <c r="L20" i="51"/>
  <c r="I22" i="51"/>
  <c r="J22" i="51"/>
  <c r="L22" i="51"/>
  <c r="H22" i="51"/>
  <c r="H20" i="51"/>
  <c r="H19" i="51"/>
  <c r="H18" i="51"/>
  <c r="H17" i="51"/>
  <c r="H16" i="51"/>
  <c r="H15" i="51"/>
  <c r="H14" i="51"/>
  <c r="H13" i="51"/>
  <c r="H12" i="51"/>
  <c r="H11" i="51"/>
  <c r="I11" i="48"/>
  <c r="J11" i="48"/>
  <c r="L11" i="48"/>
  <c r="I12" i="48"/>
  <c r="J12" i="48"/>
  <c r="L12" i="48"/>
  <c r="I13" i="48"/>
  <c r="J13" i="48"/>
  <c r="L13" i="48"/>
  <c r="I14" i="48"/>
  <c r="I39" i="48" s="1"/>
  <c r="J14" i="48"/>
  <c r="L14" i="48"/>
  <c r="I15" i="48"/>
  <c r="J15" i="48"/>
  <c r="L15" i="48"/>
  <c r="I16" i="48"/>
  <c r="J16" i="48"/>
  <c r="L16" i="48"/>
  <c r="I17" i="48"/>
  <c r="J17" i="48"/>
  <c r="L17" i="48"/>
  <c r="I18" i="48"/>
  <c r="J18" i="48"/>
  <c r="L18" i="48"/>
  <c r="I19" i="48"/>
  <c r="I44" i="48" s="1"/>
  <c r="J19" i="48"/>
  <c r="J44" i="48" s="1"/>
  <c r="L19" i="48"/>
  <c r="I20" i="48"/>
  <c r="J20" i="48"/>
  <c r="L20" i="48"/>
  <c r="I22" i="48"/>
  <c r="J22" i="48"/>
  <c r="L22" i="48"/>
  <c r="H22" i="48"/>
  <c r="H20" i="48"/>
  <c r="H19" i="48"/>
  <c r="H18" i="48"/>
  <c r="H43" i="48" s="1"/>
  <c r="H17" i="48"/>
  <c r="H16" i="48"/>
  <c r="H15" i="48"/>
  <c r="H14" i="48"/>
  <c r="H13" i="48"/>
  <c r="H12" i="48"/>
  <c r="H11" i="48"/>
  <c r="G23" i="35" l="1"/>
  <c r="I41" i="55"/>
  <c r="J41" i="54"/>
  <c r="J40" i="54"/>
  <c r="J45" i="54"/>
  <c r="J42" i="54"/>
  <c r="J39" i="54"/>
  <c r="I41" i="52"/>
  <c r="J40" i="51"/>
  <c r="J45" i="51"/>
  <c r="J42" i="51"/>
  <c r="F23" i="43"/>
  <c r="F23" i="42"/>
  <c r="F23" i="41"/>
  <c r="F23" i="39"/>
  <c r="F23" i="37"/>
  <c r="G23" i="37"/>
  <c r="H42" i="51"/>
  <c r="H39" i="51"/>
  <c r="J41" i="51"/>
  <c r="H40" i="51"/>
  <c r="J47" i="51"/>
  <c r="J38" i="51"/>
  <c r="I38" i="48"/>
  <c r="I47" i="52"/>
  <c r="I38" i="52"/>
  <c r="I47" i="55"/>
  <c r="I38" i="55"/>
  <c r="I41" i="48"/>
  <c r="I47" i="48"/>
  <c r="I43" i="48"/>
  <c r="I43" i="52"/>
  <c r="I43" i="55"/>
  <c r="J47" i="55"/>
  <c r="J45" i="48"/>
  <c r="J37" i="48"/>
  <c r="J45" i="52"/>
  <c r="I40" i="52"/>
  <c r="J37" i="52"/>
  <c r="H39" i="54"/>
  <c r="J45" i="55"/>
  <c r="I40" i="55"/>
  <c r="J37" i="55"/>
  <c r="F23" i="36"/>
  <c r="I40" i="48"/>
  <c r="I45" i="48"/>
  <c r="J42" i="48"/>
  <c r="I37" i="48"/>
  <c r="I45" i="52"/>
  <c r="J42" i="52"/>
  <c r="I37" i="52"/>
  <c r="H40" i="54"/>
  <c r="J47" i="54"/>
  <c r="J38" i="54"/>
  <c r="I45" i="55"/>
  <c r="J42" i="55"/>
  <c r="I37" i="55"/>
  <c r="F23" i="38"/>
  <c r="H44" i="52"/>
  <c r="I41" i="54"/>
  <c r="H44" i="55"/>
  <c r="H45" i="48"/>
  <c r="I42" i="48"/>
  <c r="J39" i="48"/>
  <c r="H41" i="51"/>
  <c r="I47" i="51"/>
  <c r="J43" i="51"/>
  <c r="I38" i="51"/>
  <c r="H45" i="52"/>
  <c r="I42" i="52"/>
  <c r="J39" i="52"/>
  <c r="H41" i="54"/>
  <c r="I47" i="54"/>
  <c r="J43" i="54"/>
  <c r="I38" i="54"/>
  <c r="H45" i="55"/>
  <c r="I42" i="55"/>
  <c r="J39" i="55"/>
  <c r="G23" i="36"/>
  <c r="G23" i="43"/>
  <c r="H47" i="48"/>
  <c r="H38" i="52"/>
  <c r="I43" i="54"/>
  <c r="H38" i="55"/>
  <c r="H47" i="55"/>
  <c r="I43" i="51"/>
  <c r="H47" i="52"/>
  <c r="H39" i="48"/>
  <c r="J41" i="48"/>
  <c r="H43" i="51"/>
  <c r="I40" i="51"/>
  <c r="J37" i="51"/>
  <c r="H39" i="52"/>
  <c r="J41" i="52"/>
  <c r="H43" i="54"/>
  <c r="I40" i="54"/>
  <c r="J37" i="54"/>
  <c r="H39" i="55"/>
  <c r="J41" i="55"/>
  <c r="G23" i="39"/>
  <c r="I41" i="51"/>
  <c r="H40" i="48"/>
  <c r="J38" i="48"/>
  <c r="H44" i="51"/>
  <c r="I45" i="51"/>
  <c r="I37" i="51"/>
  <c r="H40" i="52"/>
  <c r="J47" i="52"/>
  <c r="J38" i="52"/>
  <c r="H44" i="54"/>
  <c r="I45" i="54"/>
  <c r="I37" i="54"/>
  <c r="H40" i="55"/>
  <c r="J38" i="55"/>
  <c r="G23" i="40"/>
  <c r="H41" i="48"/>
  <c r="J43" i="48"/>
  <c r="H45" i="51"/>
  <c r="I42" i="51"/>
  <c r="J39" i="51"/>
  <c r="H41" i="52"/>
  <c r="J43" i="52"/>
  <c r="H45" i="54"/>
  <c r="I42" i="54"/>
  <c r="H41" i="55"/>
  <c r="J43" i="55"/>
  <c r="F23" i="35"/>
  <c r="F23" i="40"/>
  <c r="H44" i="48"/>
  <c r="H38" i="48"/>
  <c r="J47" i="48"/>
  <c r="H42" i="48"/>
  <c r="J40" i="48"/>
  <c r="H38" i="51"/>
  <c r="H47" i="51"/>
  <c r="I39" i="51"/>
  <c r="H42" i="52"/>
  <c r="J40" i="52"/>
  <c r="H38" i="54"/>
  <c r="H47" i="54"/>
  <c r="I39" i="54"/>
  <c r="H42" i="55"/>
  <c r="J40" i="55"/>
  <c r="G23" i="41"/>
  <c r="H21" i="52"/>
  <c r="H46" i="52" s="1"/>
  <c r="H37" i="55"/>
  <c r="H37" i="52"/>
  <c r="J21" i="55"/>
  <c r="J46" i="55" s="1"/>
  <c r="L21" i="55"/>
  <c r="I21" i="55"/>
  <c r="I46" i="55" s="1"/>
  <c r="J21" i="54"/>
  <c r="J46" i="54" s="1"/>
  <c r="L21" i="54"/>
  <c r="I21" i="54"/>
  <c r="I46" i="54" s="1"/>
  <c r="H37" i="54"/>
  <c r="J21" i="48"/>
  <c r="L21" i="48"/>
  <c r="I21" i="48"/>
  <c r="L21" i="52"/>
  <c r="I21" i="52"/>
  <c r="I46" i="52" s="1"/>
  <c r="J21" i="52"/>
  <c r="J46" i="52" s="1"/>
  <c r="H37" i="51"/>
  <c r="I21" i="51"/>
  <c r="I46" i="51" s="1"/>
  <c r="L21" i="51"/>
  <c r="J21" i="51"/>
  <c r="J46" i="51" s="1"/>
  <c r="H21" i="55"/>
  <c r="H46" i="55" s="1"/>
  <c r="H21" i="54"/>
  <c r="H46" i="54" s="1"/>
  <c r="H21" i="51"/>
  <c r="H46" i="51" s="1"/>
  <c r="H37" i="48"/>
  <c r="H21" i="48"/>
  <c r="H46" i="48" s="1"/>
  <c r="I11" i="47"/>
  <c r="J11" i="47"/>
  <c r="L11" i="47"/>
  <c r="I12" i="47"/>
  <c r="L12" i="47"/>
  <c r="I13" i="47"/>
  <c r="J13" i="47"/>
  <c r="L13" i="47"/>
  <c r="I14" i="47"/>
  <c r="J14" i="47"/>
  <c r="J39" i="47" s="1"/>
  <c r="L14" i="47"/>
  <c r="I15" i="47"/>
  <c r="J15" i="47"/>
  <c r="L15" i="47"/>
  <c r="I16" i="47"/>
  <c r="J16" i="47"/>
  <c r="L16" i="47"/>
  <c r="I17" i="47"/>
  <c r="J17" i="47"/>
  <c r="L17" i="47"/>
  <c r="I18" i="47"/>
  <c r="J18" i="47"/>
  <c r="L18" i="47"/>
  <c r="I19" i="47"/>
  <c r="I44" i="47" s="1"/>
  <c r="J19" i="47"/>
  <c r="L19" i="47"/>
  <c r="I20" i="47"/>
  <c r="J20" i="47"/>
  <c r="L20" i="47"/>
  <c r="I22" i="47"/>
  <c r="J22" i="47"/>
  <c r="L22" i="47"/>
  <c r="H22" i="47"/>
  <c r="H20" i="47"/>
  <c r="H45" i="47" s="1"/>
  <c r="H19" i="47"/>
  <c r="H18" i="47"/>
  <c r="H17" i="47"/>
  <c r="H16" i="47"/>
  <c r="H15" i="47"/>
  <c r="H14" i="47"/>
  <c r="H39" i="47" s="1"/>
  <c r="H13" i="47"/>
  <c r="H12" i="47"/>
  <c r="H11" i="47"/>
  <c r="I11" i="46"/>
  <c r="J11" i="46"/>
  <c r="L11" i="46"/>
  <c r="I12" i="46"/>
  <c r="I37" i="46" s="1"/>
  <c r="J12" i="46"/>
  <c r="L12" i="46"/>
  <c r="I13" i="46"/>
  <c r="J13" i="46"/>
  <c r="L13" i="46"/>
  <c r="I14" i="46"/>
  <c r="J14" i="46"/>
  <c r="J39" i="46" s="1"/>
  <c r="L14" i="46"/>
  <c r="I15" i="46"/>
  <c r="J15" i="46"/>
  <c r="L15" i="46"/>
  <c r="I16" i="46"/>
  <c r="J16" i="46"/>
  <c r="L16" i="46"/>
  <c r="I17" i="46"/>
  <c r="I42" i="46" s="1"/>
  <c r="J17" i="46"/>
  <c r="J42" i="46" s="1"/>
  <c r="L17" i="46"/>
  <c r="I18" i="46"/>
  <c r="J18" i="46"/>
  <c r="L18" i="46"/>
  <c r="I19" i="46"/>
  <c r="I44" i="46" s="1"/>
  <c r="J19" i="46"/>
  <c r="J44" i="46" s="1"/>
  <c r="L19" i="46"/>
  <c r="I20" i="46"/>
  <c r="I45" i="46" s="1"/>
  <c r="J20" i="46"/>
  <c r="L20" i="46"/>
  <c r="I22" i="46"/>
  <c r="I47" i="46" s="1"/>
  <c r="J22" i="46"/>
  <c r="L22" i="46"/>
  <c r="H22" i="46"/>
  <c r="H20" i="46"/>
  <c r="H19" i="46"/>
  <c r="H18" i="46"/>
  <c r="H17" i="46"/>
  <c r="H16" i="46"/>
  <c r="H15" i="46"/>
  <c r="H14" i="46"/>
  <c r="H13" i="46"/>
  <c r="H12" i="46"/>
  <c r="H11" i="46"/>
  <c r="I11" i="45"/>
  <c r="J11" i="45"/>
  <c r="L11" i="45"/>
  <c r="I12" i="45"/>
  <c r="J12" i="45"/>
  <c r="L12" i="45"/>
  <c r="I13" i="45"/>
  <c r="J13" i="45"/>
  <c r="L13" i="45"/>
  <c r="I14" i="45"/>
  <c r="J14" i="45"/>
  <c r="J39" i="45" s="1"/>
  <c r="L14" i="45"/>
  <c r="I15" i="45"/>
  <c r="J15" i="45"/>
  <c r="L15" i="45"/>
  <c r="I16" i="45"/>
  <c r="J16" i="45"/>
  <c r="L16" i="45"/>
  <c r="I17" i="45"/>
  <c r="J17" i="45"/>
  <c r="L17" i="45"/>
  <c r="I18" i="45"/>
  <c r="J18" i="45"/>
  <c r="L18" i="45"/>
  <c r="I19" i="45"/>
  <c r="I44" i="45" s="1"/>
  <c r="J19" i="45"/>
  <c r="J44" i="45" s="1"/>
  <c r="L19" i="45"/>
  <c r="I20" i="45"/>
  <c r="J20" i="45"/>
  <c r="L20" i="45"/>
  <c r="I22" i="45"/>
  <c r="J22" i="45"/>
  <c r="L22" i="45"/>
  <c r="H22" i="45"/>
  <c r="H20" i="45"/>
  <c r="H45" i="45" s="1"/>
  <c r="H19" i="45"/>
  <c r="H18" i="45"/>
  <c r="H17" i="45"/>
  <c r="H16" i="45"/>
  <c r="H15" i="45"/>
  <c r="H14" i="45"/>
  <c r="H39" i="45" s="1"/>
  <c r="H13" i="45"/>
  <c r="H12" i="45"/>
  <c r="H11" i="45"/>
  <c r="I11" i="44"/>
  <c r="J11" i="44"/>
  <c r="L11" i="44"/>
  <c r="I12" i="44"/>
  <c r="J12" i="44"/>
  <c r="L12" i="44"/>
  <c r="I13" i="44"/>
  <c r="J13" i="44"/>
  <c r="L13" i="44"/>
  <c r="I14" i="44"/>
  <c r="J14" i="44"/>
  <c r="L14" i="44"/>
  <c r="I15" i="44"/>
  <c r="J15" i="44"/>
  <c r="L15" i="44"/>
  <c r="I16" i="44"/>
  <c r="J16" i="44"/>
  <c r="L16" i="44"/>
  <c r="I17" i="44"/>
  <c r="J17" i="44"/>
  <c r="L17" i="44"/>
  <c r="I18" i="44"/>
  <c r="J18" i="44"/>
  <c r="L18" i="44"/>
  <c r="I19" i="44"/>
  <c r="I44" i="44" s="1"/>
  <c r="J19" i="44"/>
  <c r="J44" i="44" s="1"/>
  <c r="L19" i="44"/>
  <c r="I20" i="44"/>
  <c r="J20" i="44"/>
  <c r="L20" i="44"/>
  <c r="I22" i="44"/>
  <c r="J22" i="44"/>
  <c r="L22" i="44"/>
  <c r="H22" i="44"/>
  <c r="H20" i="44"/>
  <c r="H19" i="44"/>
  <c r="H18" i="44"/>
  <c r="H17" i="44"/>
  <c r="H16" i="44"/>
  <c r="H15" i="44"/>
  <c r="H14" i="44"/>
  <c r="H13" i="44"/>
  <c r="H12" i="44"/>
  <c r="H11" i="44"/>
  <c r="I11" i="43"/>
  <c r="J11" i="43"/>
  <c r="L11" i="43"/>
  <c r="I12" i="43"/>
  <c r="J12" i="43"/>
  <c r="L12" i="43"/>
  <c r="I13" i="43"/>
  <c r="J13" i="43"/>
  <c r="L13" i="43"/>
  <c r="I14" i="43"/>
  <c r="J14" i="43"/>
  <c r="J39" i="43" s="1"/>
  <c r="L14" i="43"/>
  <c r="I15" i="43"/>
  <c r="J15" i="43"/>
  <c r="L15" i="43"/>
  <c r="I16" i="43"/>
  <c r="J16" i="43"/>
  <c r="L16" i="43"/>
  <c r="I17" i="43"/>
  <c r="J17" i="43"/>
  <c r="L17" i="43"/>
  <c r="I18" i="43"/>
  <c r="J18" i="43"/>
  <c r="L18" i="43"/>
  <c r="I19" i="43"/>
  <c r="I44" i="43" s="1"/>
  <c r="J19" i="43"/>
  <c r="J44" i="43" s="1"/>
  <c r="L19" i="43"/>
  <c r="I20" i="43"/>
  <c r="J20" i="43"/>
  <c r="L20" i="43"/>
  <c r="I22" i="43"/>
  <c r="J22" i="43"/>
  <c r="L22" i="43"/>
  <c r="H22" i="43"/>
  <c r="H20" i="43"/>
  <c r="H19" i="43"/>
  <c r="H18" i="43"/>
  <c r="H17" i="43"/>
  <c r="H16" i="43"/>
  <c r="H15" i="43"/>
  <c r="H14" i="43"/>
  <c r="H13" i="43"/>
  <c r="H12" i="43"/>
  <c r="H11" i="43"/>
  <c r="I11" i="42"/>
  <c r="J11" i="42"/>
  <c r="L11" i="42"/>
  <c r="I12" i="42"/>
  <c r="J12" i="42"/>
  <c r="L12" i="42"/>
  <c r="I13" i="42"/>
  <c r="J13" i="42"/>
  <c r="L13" i="42"/>
  <c r="I14" i="42"/>
  <c r="J14" i="42"/>
  <c r="J39" i="42" s="1"/>
  <c r="L14" i="42"/>
  <c r="I15" i="42"/>
  <c r="J15" i="42"/>
  <c r="J40" i="42" s="1"/>
  <c r="L15" i="42"/>
  <c r="I16" i="42"/>
  <c r="J16" i="42"/>
  <c r="J41" i="42" s="1"/>
  <c r="L16" i="42"/>
  <c r="I17" i="42"/>
  <c r="I42" i="42" s="1"/>
  <c r="J17" i="42"/>
  <c r="J42" i="42" s="1"/>
  <c r="L17" i="42"/>
  <c r="I18" i="42"/>
  <c r="I43" i="42" s="1"/>
  <c r="J18" i="42"/>
  <c r="L18" i="42"/>
  <c r="I19" i="42"/>
  <c r="I44" i="42" s="1"/>
  <c r="J19" i="42"/>
  <c r="J44" i="42" s="1"/>
  <c r="L19" i="42"/>
  <c r="I20" i="42"/>
  <c r="J20" i="42"/>
  <c r="J45" i="42" s="1"/>
  <c r="L20" i="42"/>
  <c r="I22" i="42"/>
  <c r="J22" i="42"/>
  <c r="L22" i="42"/>
  <c r="H22" i="42"/>
  <c r="H20" i="42"/>
  <c r="H19" i="42"/>
  <c r="H18" i="42"/>
  <c r="H17" i="42"/>
  <c r="H16" i="42"/>
  <c r="H15" i="42"/>
  <c r="H14" i="42"/>
  <c r="H13" i="42"/>
  <c r="H12" i="42"/>
  <c r="H11" i="42"/>
  <c r="I11" i="41"/>
  <c r="J11" i="41"/>
  <c r="L11" i="41"/>
  <c r="I12" i="41"/>
  <c r="J12" i="41"/>
  <c r="L12" i="41"/>
  <c r="I13" i="41"/>
  <c r="J13" i="41"/>
  <c r="L13" i="41"/>
  <c r="I14" i="41"/>
  <c r="I39" i="41" s="1"/>
  <c r="J14" i="41"/>
  <c r="J39" i="41" s="1"/>
  <c r="L14" i="41"/>
  <c r="I15" i="41"/>
  <c r="J15" i="41"/>
  <c r="L15" i="41"/>
  <c r="I16" i="41"/>
  <c r="I41" i="41" s="1"/>
  <c r="J16" i="41"/>
  <c r="L16" i="41"/>
  <c r="I17" i="41"/>
  <c r="I42" i="41" s="1"/>
  <c r="J17" i="41"/>
  <c r="L17" i="41"/>
  <c r="I18" i="41"/>
  <c r="J18" i="41"/>
  <c r="L18" i="41"/>
  <c r="I19" i="41"/>
  <c r="I44" i="41" s="1"/>
  <c r="J19" i="41"/>
  <c r="J44" i="41" s="1"/>
  <c r="L19" i="41"/>
  <c r="I20" i="41"/>
  <c r="J20" i="41"/>
  <c r="L20" i="41"/>
  <c r="I22" i="41"/>
  <c r="J22" i="41"/>
  <c r="L22" i="41"/>
  <c r="H22" i="41"/>
  <c r="H47" i="41" s="1"/>
  <c r="H20" i="41"/>
  <c r="H45" i="41" s="1"/>
  <c r="H19" i="41"/>
  <c r="H18" i="41"/>
  <c r="H17" i="41"/>
  <c r="H16" i="41"/>
  <c r="H15" i="41"/>
  <c r="H14" i="41"/>
  <c r="H13" i="41"/>
  <c r="H38" i="41" s="1"/>
  <c r="H12" i="41"/>
  <c r="H11" i="41"/>
  <c r="I11" i="40"/>
  <c r="J11" i="40"/>
  <c r="L11" i="40"/>
  <c r="I12" i="40"/>
  <c r="J12" i="40"/>
  <c r="L12" i="40"/>
  <c r="I13" i="40"/>
  <c r="I38" i="40" s="1"/>
  <c r="J13" i="40"/>
  <c r="L13" i="40"/>
  <c r="I14" i="40"/>
  <c r="J14" i="40"/>
  <c r="J39" i="40" s="1"/>
  <c r="L14" i="40"/>
  <c r="I15" i="40"/>
  <c r="J15" i="40"/>
  <c r="J40" i="40" s="1"/>
  <c r="L15" i="40"/>
  <c r="I16" i="40"/>
  <c r="J16" i="40"/>
  <c r="L16" i="40"/>
  <c r="I17" i="40"/>
  <c r="I42" i="40" s="1"/>
  <c r="J17" i="40"/>
  <c r="J42" i="40" s="1"/>
  <c r="L17" i="40"/>
  <c r="I18" i="40"/>
  <c r="I43" i="40" s="1"/>
  <c r="J18" i="40"/>
  <c r="J43" i="40" s="1"/>
  <c r="L18" i="40"/>
  <c r="I19" i="40"/>
  <c r="I44" i="40" s="1"/>
  <c r="J19" i="40"/>
  <c r="J44" i="40" s="1"/>
  <c r="L19" i="40"/>
  <c r="I20" i="40"/>
  <c r="I45" i="40" s="1"/>
  <c r="J20" i="40"/>
  <c r="J45" i="40" s="1"/>
  <c r="L20" i="40"/>
  <c r="I22" i="40"/>
  <c r="I47" i="40" s="1"/>
  <c r="J22" i="40"/>
  <c r="L22" i="40"/>
  <c r="H22" i="40"/>
  <c r="H20" i="40"/>
  <c r="H19" i="40"/>
  <c r="H18" i="40"/>
  <c r="H17" i="40"/>
  <c r="H16" i="40"/>
  <c r="H41" i="40" s="1"/>
  <c r="H15" i="40"/>
  <c r="H14" i="40"/>
  <c r="H13" i="40"/>
  <c r="H12" i="40"/>
  <c r="H11" i="40"/>
  <c r="J23" i="52" l="1"/>
  <c r="I42" i="47"/>
  <c r="H38" i="47"/>
  <c r="H47" i="47"/>
  <c r="I39" i="47"/>
  <c r="J41" i="46"/>
  <c r="J43" i="46"/>
  <c r="I38" i="46"/>
  <c r="H41" i="46"/>
  <c r="H42" i="46"/>
  <c r="I43" i="46"/>
  <c r="J40" i="46"/>
  <c r="I42" i="45"/>
  <c r="I45" i="44"/>
  <c r="J42" i="44"/>
  <c r="I42" i="44"/>
  <c r="J39" i="44"/>
  <c r="J41" i="44"/>
  <c r="H41" i="44"/>
  <c r="I47" i="44"/>
  <c r="J43" i="44"/>
  <c r="I38" i="44"/>
  <c r="H42" i="44"/>
  <c r="I43" i="44"/>
  <c r="J40" i="44"/>
  <c r="I45" i="43"/>
  <c r="I42" i="43"/>
  <c r="H45" i="43"/>
  <c r="H38" i="43"/>
  <c r="H47" i="43"/>
  <c r="I39" i="43"/>
  <c r="H42" i="42"/>
  <c r="H41" i="42"/>
  <c r="I47" i="42"/>
  <c r="J43" i="42"/>
  <c r="I38" i="42"/>
  <c r="I45" i="41"/>
  <c r="J41" i="40"/>
  <c r="H40" i="47"/>
  <c r="I41" i="47"/>
  <c r="H41" i="47"/>
  <c r="I38" i="47"/>
  <c r="I47" i="47"/>
  <c r="H42" i="47"/>
  <c r="I43" i="47"/>
  <c r="H43" i="47"/>
  <c r="I40" i="47"/>
  <c r="H45" i="46"/>
  <c r="I45" i="45"/>
  <c r="H38" i="45"/>
  <c r="H47" i="45"/>
  <c r="I39" i="45"/>
  <c r="I41" i="45"/>
  <c r="I47" i="45"/>
  <c r="I38" i="45"/>
  <c r="H40" i="45"/>
  <c r="H42" i="45"/>
  <c r="H41" i="45"/>
  <c r="I43" i="45"/>
  <c r="H43" i="45"/>
  <c r="I40" i="45"/>
  <c r="H45" i="44"/>
  <c r="H39" i="44"/>
  <c r="H40" i="43"/>
  <c r="I41" i="43"/>
  <c r="H41" i="43"/>
  <c r="I47" i="43"/>
  <c r="I38" i="43"/>
  <c r="H39" i="43"/>
  <c r="H42" i="43"/>
  <c r="I43" i="43"/>
  <c r="H43" i="43"/>
  <c r="I40" i="43"/>
  <c r="H45" i="42"/>
  <c r="H39" i="42"/>
  <c r="I47" i="41"/>
  <c r="I38" i="41"/>
  <c r="I43" i="41"/>
  <c r="H39" i="41"/>
  <c r="H40" i="41"/>
  <c r="H41" i="41"/>
  <c r="H42" i="41"/>
  <c r="H43" i="41"/>
  <c r="I40" i="41"/>
  <c r="H42" i="40"/>
  <c r="H45" i="40"/>
  <c r="H23" i="52"/>
  <c r="H43" i="40"/>
  <c r="I40" i="40"/>
  <c r="J37" i="40"/>
  <c r="J41" i="41"/>
  <c r="H43" i="42"/>
  <c r="I40" i="42"/>
  <c r="J37" i="42"/>
  <c r="J41" i="43"/>
  <c r="H43" i="44"/>
  <c r="J45" i="44"/>
  <c r="I40" i="44"/>
  <c r="J37" i="44"/>
  <c r="J41" i="45"/>
  <c r="H43" i="46"/>
  <c r="J45" i="46"/>
  <c r="I40" i="46"/>
  <c r="J37" i="46"/>
  <c r="J41" i="47"/>
  <c r="I23" i="55"/>
  <c r="I23" i="48"/>
  <c r="I46" i="48"/>
  <c r="H44" i="40"/>
  <c r="I37" i="40"/>
  <c r="J47" i="41"/>
  <c r="J38" i="41"/>
  <c r="H44" i="42"/>
  <c r="I45" i="42"/>
  <c r="I37" i="42"/>
  <c r="J47" i="43"/>
  <c r="J38" i="43"/>
  <c r="H44" i="44"/>
  <c r="I37" i="44"/>
  <c r="J47" i="45"/>
  <c r="J38" i="45"/>
  <c r="H44" i="46"/>
  <c r="J47" i="47"/>
  <c r="J38" i="47"/>
  <c r="L23" i="48"/>
  <c r="J43" i="45"/>
  <c r="J43" i="47"/>
  <c r="J23" i="48"/>
  <c r="J46" i="48"/>
  <c r="J43" i="41"/>
  <c r="J43" i="43"/>
  <c r="H38" i="40"/>
  <c r="H47" i="40"/>
  <c r="I39" i="40"/>
  <c r="J40" i="41"/>
  <c r="H38" i="42"/>
  <c r="H47" i="42"/>
  <c r="I39" i="42"/>
  <c r="J40" i="43"/>
  <c r="H38" i="44"/>
  <c r="H47" i="44"/>
  <c r="I39" i="44"/>
  <c r="J40" i="45"/>
  <c r="H38" i="46"/>
  <c r="H47" i="46"/>
  <c r="I39" i="46"/>
  <c r="J40" i="47"/>
  <c r="J44" i="47"/>
  <c r="J37" i="43"/>
  <c r="J45" i="45"/>
  <c r="J37" i="45"/>
  <c r="H39" i="46"/>
  <c r="J45" i="47"/>
  <c r="J37" i="47"/>
  <c r="H39" i="40"/>
  <c r="J45" i="41"/>
  <c r="J37" i="41"/>
  <c r="J45" i="43"/>
  <c r="H40" i="40"/>
  <c r="J47" i="40"/>
  <c r="I41" i="40"/>
  <c r="J38" i="40"/>
  <c r="H44" i="41"/>
  <c r="J42" i="41"/>
  <c r="I37" i="41"/>
  <c r="H40" i="42"/>
  <c r="J47" i="42"/>
  <c r="I41" i="42"/>
  <c r="J38" i="42"/>
  <c r="H44" i="43"/>
  <c r="J42" i="43"/>
  <c r="I37" i="43"/>
  <c r="H40" i="44"/>
  <c r="J47" i="44"/>
  <c r="I41" i="44"/>
  <c r="J38" i="44"/>
  <c r="H44" i="45"/>
  <c r="J42" i="45"/>
  <c r="I37" i="45"/>
  <c r="H40" i="46"/>
  <c r="J47" i="46"/>
  <c r="I41" i="46"/>
  <c r="J38" i="46"/>
  <c r="H44" i="47"/>
  <c r="I45" i="47"/>
  <c r="J42" i="47"/>
  <c r="I37" i="47"/>
  <c r="I23" i="51"/>
  <c r="H37" i="43"/>
  <c r="H37" i="45"/>
  <c r="H21" i="46"/>
  <c r="H46" i="46" s="1"/>
  <c r="I23" i="54"/>
  <c r="L23" i="51"/>
  <c r="L23" i="55"/>
  <c r="J23" i="55"/>
  <c r="L23" i="54"/>
  <c r="J23" i="54"/>
  <c r="L23" i="52"/>
  <c r="H23" i="51"/>
  <c r="J23" i="51"/>
  <c r="H37" i="47"/>
  <c r="I21" i="47"/>
  <c r="H21" i="44"/>
  <c r="H46" i="44" s="1"/>
  <c r="I21" i="44"/>
  <c r="I46" i="44" s="1"/>
  <c r="L21" i="44"/>
  <c r="J21" i="43"/>
  <c r="J46" i="43" s="1"/>
  <c r="L21" i="42"/>
  <c r="H21" i="42"/>
  <c r="H46" i="42" s="1"/>
  <c r="H21" i="41"/>
  <c r="H46" i="41" s="1"/>
  <c r="H37" i="41"/>
  <c r="H37" i="40"/>
  <c r="L21" i="40"/>
  <c r="I21" i="40"/>
  <c r="H23" i="55"/>
  <c r="I23" i="52"/>
  <c r="H21" i="47"/>
  <c r="H46" i="47" s="1"/>
  <c r="L21" i="47"/>
  <c r="J21" i="47"/>
  <c r="J46" i="47" s="1"/>
  <c r="H37" i="46"/>
  <c r="L21" i="46"/>
  <c r="I21" i="46"/>
  <c r="I46" i="46" s="1"/>
  <c r="J21" i="46"/>
  <c r="H21" i="45"/>
  <c r="H46" i="45" s="1"/>
  <c r="L21" i="45"/>
  <c r="I21" i="45"/>
  <c r="J21" i="45"/>
  <c r="J46" i="45" s="1"/>
  <c r="H37" i="44"/>
  <c r="J21" i="44"/>
  <c r="J46" i="44" s="1"/>
  <c r="H21" i="43"/>
  <c r="H46" i="43" s="1"/>
  <c r="L21" i="43"/>
  <c r="I21" i="43"/>
  <c r="I46" i="43" s="1"/>
  <c r="I21" i="42"/>
  <c r="I46" i="42" s="1"/>
  <c r="H37" i="42"/>
  <c r="J21" i="42"/>
  <c r="J46" i="42" s="1"/>
  <c r="L21" i="41"/>
  <c r="I21" i="41"/>
  <c r="I46" i="41" s="1"/>
  <c r="J21" i="41"/>
  <c r="J46" i="41" s="1"/>
  <c r="J21" i="40"/>
  <c r="H23" i="54"/>
  <c r="H23" i="48"/>
  <c r="H23" i="43"/>
  <c r="H21" i="40"/>
  <c r="H46" i="40" s="1"/>
  <c r="I11" i="39"/>
  <c r="J11" i="39"/>
  <c r="L11" i="39"/>
  <c r="I12" i="39"/>
  <c r="J12" i="39"/>
  <c r="L12" i="39"/>
  <c r="I13" i="39"/>
  <c r="J13" i="39"/>
  <c r="L13" i="39"/>
  <c r="I14" i="39"/>
  <c r="I39" i="39" s="1"/>
  <c r="J14" i="39"/>
  <c r="L14" i="39"/>
  <c r="I15" i="39"/>
  <c r="J15" i="39"/>
  <c r="L15" i="39"/>
  <c r="I16" i="39"/>
  <c r="J16" i="39"/>
  <c r="L16" i="39"/>
  <c r="I17" i="39"/>
  <c r="J17" i="39"/>
  <c r="L17" i="39"/>
  <c r="I18" i="39"/>
  <c r="J18" i="39"/>
  <c r="L18" i="39"/>
  <c r="I19" i="39"/>
  <c r="I44" i="39" s="1"/>
  <c r="J19" i="39"/>
  <c r="L19" i="39"/>
  <c r="I20" i="39"/>
  <c r="J20" i="39"/>
  <c r="L20" i="39"/>
  <c r="I22" i="39"/>
  <c r="I47" i="39" s="1"/>
  <c r="J22" i="39"/>
  <c r="L22" i="39"/>
  <c r="H22" i="39"/>
  <c r="H20" i="39"/>
  <c r="H19" i="39"/>
  <c r="H18" i="39"/>
  <c r="H17" i="39"/>
  <c r="H16" i="39"/>
  <c r="H15" i="39"/>
  <c r="H14" i="39"/>
  <c r="H13" i="39"/>
  <c r="H12" i="39"/>
  <c r="H11" i="39"/>
  <c r="H23" i="44" l="1"/>
  <c r="H42" i="39"/>
  <c r="H40" i="39"/>
  <c r="H41" i="39"/>
  <c r="I38" i="39"/>
  <c r="L23" i="42"/>
  <c r="H23" i="47"/>
  <c r="I23" i="46"/>
  <c r="H23" i="46"/>
  <c r="H23" i="45"/>
  <c r="J47" i="39"/>
  <c r="I41" i="39"/>
  <c r="J38" i="39"/>
  <c r="J44" i="39"/>
  <c r="J40" i="39"/>
  <c r="I43" i="39"/>
  <c r="J45" i="39"/>
  <c r="I40" i="39"/>
  <c r="J43" i="39"/>
  <c r="H44" i="39"/>
  <c r="I45" i="39"/>
  <c r="J42" i="39"/>
  <c r="I37" i="39"/>
  <c r="I42" i="39"/>
  <c r="J39" i="39"/>
  <c r="L23" i="46"/>
  <c r="L23" i="40"/>
  <c r="J23" i="42"/>
  <c r="J23" i="47"/>
  <c r="I23" i="44"/>
  <c r="I23" i="47"/>
  <c r="I46" i="47"/>
  <c r="H43" i="39"/>
  <c r="J37" i="39"/>
  <c r="I23" i="43"/>
  <c r="I23" i="45"/>
  <c r="I46" i="45"/>
  <c r="L23" i="47"/>
  <c r="J23" i="40"/>
  <c r="J46" i="40"/>
  <c r="L23" i="45"/>
  <c r="H45" i="39"/>
  <c r="H38" i="39"/>
  <c r="H47" i="39"/>
  <c r="J23" i="46"/>
  <c r="J46" i="46"/>
  <c r="H39" i="39"/>
  <c r="J41" i="39"/>
  <c r="I23" i="40"/>
  <c r="I46" i="40"/>
  <c r="L23" i="44"/>
  <c r="H37" i="39"/>
  <c r="I23" i="42"/>
  <c r="H21" i="39"/>
  <c r="H46" i="39" s="1"/>
  <c r="J23" i="45"/>
  <c r="J23" i="43"/>
  <c r="J23" i="44"/>
  <c r="H23" i="42"/>
  <c r="L23" i="41"/>
  <c r="H23" i="41"/>
  <c r="I23" i="41"/>
  <c r="L21" i="39"/>
  <c r="L23" i="43"/>
  <c r="J23" i="41"/>
  <c r="I21" i="39"/>
  <c r="I46" i="39" s="1"/>
  <c r="J21" i="39"/>
  <c r="J46" i="39" s="1"/>
  <c r="H23" i="40"/>
  <c r="I11" i="38"/>
  <c r="J11" i="38"/>
  <c r="L11" i="38"/>
  <c r="I12" i="38"/>
  <c r="I37" i="38" s="1"/>
  <c r="J12" i="38"/>
  <c r="L12" i="38"/>
  <c r="I13" i="38"/>
  <c r="J13" i="38"/>
  <c r="L13" i="38"/>
  <c r="I14" i="38"/>
  <c r="J14" i="38"/>
  <c r="J39" i="38" s="1"/>
  <c r="L14" i="38"/>
  <c r="I15" i="38"/>
  <c r="J15" i="38"/>
  <c r="L15" i="38"/>
  <c r="I16" i="38"/>
  <c r="J16" i="38"/>
  <c r="L16" i="38"/>
  <c r="I17" i="38"/>
  <c r="I42" i="38" s="1"/>
  <c r="J17" i="38"/>
  <c r="J42" i="38" s="1"/>
  <c r="L17" i="38"/>
  <c r="I18" i="38"/>
  <c r="J18" i="38"/>
  <c r="L18" i="38"/>
  <c r="I19" i="38"/>
  <c r="I44" i="38" s="1"/>
  <c r="J19" i="38"/>
  <c r="J44" i="38" s="1"/>
  <c r="L19" i="38"/>
  <c r="I20" i="38"/>
  <c r="I45" i="38" s="1"/>
  <c r="J20" i="38"/>
  <c r="L20" i="38"/>
  <c r="I22" i="38"/>
  <c r="J22" i="38"/>
  <c r="L22" i="38"/>
  <c r="H22" i="38"/>
  <c r="H20" i="38"/>
  <c r="H19" i="38"/>
  <c r="H18" i="38"/>
  <c r="H17" i="38"/>
  <c r="H16" i="38"/>
  <c r="H15" i="38"/>
  <c r="H14" i="38"/>
  <c r="H13" i="38"/>
  <c r="H12" i="38"/>
  <c r="H11" i="38"/>
  <c r="L22" i="37"/>
  <c r="J22" i="37"/>
  <c r="I22" i="37"/>
  <c r="H22" i="37"/>
  <c r="L20" i="37"/>
  <c r="J20" i="37"/>
  <c r="I20" i="37"/>
  <c r="H20" i="37"/>
  <c r="H45" i="37" s="1"/>
  <c r="L19" i="37"/>
  <c r="J19" i="37"/>
  <c r="I19" i="37"/>
  <c r="H19" i="37"/>
  <c r="L18" i="37"/>
  <c r="J18" i="37"/>
  <c r="I18" i="37"/>
  <c r="H18" i="37"/>
  <c r="H43" i="37" s="1"/>
  <c r="L17" i="37"/>
  <c r="J17" i="37"/>
  <c r="I17" i="37"/>
  <c r="H17" i="37"/>
  <c r="L16" i="37"/>
  <c r="J16" i="37"/>
  <c r="I16" i="37"/>
  <c r="H16" i="37"/>
  <c r="H41" i="37" s="1"/>
  <c r="L15" i="37"/>
  <c r="J15" i="37"/>
  <c r="I15" i="37"/>
  <c r="H15" i="37"/>
  <c r="L14" i="37"/>
  <c r="J14" i="37"/>
  <c r="I14" i="37"/>
  <c r="L13" i="37"/>
  <c r="J13" i="37"/>
  <c r="I13" i="37"/>
  <c r="L12" i="37"/>
  <c r="J12" i="37"/>
  <c r="I12" i="37"/>
  <c r="L11" i="37"/>
  <c r="J11" i="37"/>
  <c r="I11" i="37"/>
  <c r="H14" i="37"/>
  <c r="H13" i="37"/>
  <c r="H12" i="37"/>
  <c r="H11" i="37"/>
  <c r="I12" i="36"/>
  <c r="J12" i="36"/>
  <c r="L12" i="36"/>
  <c r="I13" i="36"/>
  <c r="I38" i="36" s="1"/>
  <c r="J13" i="36"/>
  <c r="L13" i="36"/>
  <c r="I14" i="36"/>
  <c r="J14" i="36"/>
  <c r="L14" i="36"/>
  <c r="I15" i="36"/>
  <c r="J15" i="36"/>
  <c r="J40" i="36" s="1"/>
  <c r="L15" i="36"/>
  <c r="I16" i="36"/>
  <c r="J16" i="36"/>
  <c r="L16" i="36"/>
  <c r="I17" i="36"/>
  <c r="J17" i="36"/>
  <c r="L17" i="36"/>
  <c r="I18" i="36"/>
  <c r="I43" i="36" s="1"/>
  <c r="J18" i="36"/>
  <c r="J43" i="36" s="1"/>
  <c r="L18" i="36"/>
  <c r="I19" i="36"/>
  <c r="J19" i="36"/>
  <c r="L19" i="36"/>
  <c r="I20" i="36"/>
  <c r="J20" i="36"/>
  <c r="L20" i="36"/>
  <c r="I22" i="36"/>
  <c r="I47" i="36" s="1"/>
  <c r="J22" i="36"/>
  <c r="L22" i="36"/>
  <c r="H22" i="36"/>
  <c r="H20" i="36"/>
  <c r="H19" i="36"/>
  <c r="H18" i="36"/>
  <c r="H17" i="36"/>
  <c r="H16" i="36"/>
  <c r="H15" i="36"/>
  <c r="H14" i="36"/>
  <c r="H13" i="36"/>
  <c r="H12" i="36"/>
  <c r="I11" i="36"/>
  <c r="J11" i="36"/>
  <c r="L11" i="36"/>
  <c r="H11" i="36"/>
  <c r="J45" i="36" l="1"/>
  <c r="J41" i="38"/>
  <c r="J47" i="38"/>
  <c r="I40" i="36"/>
  <c r="J37" i="36"/>
  <c r="J39" i="37"/>
  <c r="J41" i="37"/>
  <c r="J43" i="37"/>
  <c r="J45" i="37"/>
  <c r="H38" i="38"/>
  <c r="H47" i="38"/>
  <c r="I39" i="38"/>
  <c r="J42" i="36"/>
  <c r="I39" i="37"/>
  <c r="I45" i="37"/>
  <c r="H44" i="36"/>
  <c r="I37" i="37"/>
  <c r="H39" i="38"/>
  <c r="I42" i="36"/>
  <c r="H40" i="37"/>
  <c r="H42" i="37"/>
  <c r="H44" i="37"/>
  <c r="H47" i="37"/>
  <c r="H40" i="38"/>
  <c r="I41" i="38"/>
  <c r="J38" i="38"/>
  <c r="L23" i="39"/>
  <c r="I41" i="37"/>
  <c r="H45" i="38"/>
  <c r="I45" i="36"/>
  <c r="H45" i="36"/>
  <c r="J39" i="36"/>
  <c r="H47" i="36"/>
  <c r="J44" i="36"/>
  <c r="I39" i="36"/>
  <c r="I40" i="37"/>
  <c r="I42" i="37"/>
  <c r="I44" i="37"/>
  <c r="I47" i="37"/>
  <c r="H41" i="38"/>
  <c r="I47" i="38"/>
  <c r="J43" i="38"/>
  <c r="I38" i="38"/>
  <c r="I23" i="39"/>
  <c r="H41" i="36"/>
  <c r="H44" i="38"/>
  <c r="H42" i="36"/>
  <c r="J37" i="37"/>
  <c r="H39" i="36"/>
  <c r="I44" i="36"/>
  <c r="J41" i="36"/>
  <c r="H38" i="37"/>
  <c r="I38" i="37"/>
  <c r="J40" i="37"/>
  <c r="J42" i="37"/>
  <c r="J44" i="37"/>
  <c r="J47" i="37"/>
  <c r="H42" i="38"/>
  <c r="I43" i="38"/>
  <c r="J40" i="38"/>
  <c r="I43" i="37"/>
  <c r="H43" i="36"/>
  <c r="I37" i="36"/>
  <c r="H38" i="36"/>
  <c r="H40" i="36"/>
  <c r="J47" i="36"/>
  <c r="I41" i="36"/>
  <c r="J38" i="36"/>
  <c r="H39" i="37"/>
  <c r="J38" i="37"/>
  <c r="H43" i="38"/>
  <c r="J45" i="38"/>
  <c r="I40" i="38"/>
  <c r="J37" i="38"/>
  <c r="L21" i="36"/>
  <c r="I21" i="36"/>
  <c r="I46" i="36" s="1"/>
  <c r="H23" i="39"/>
  <c r="J23" i="39"/>
  <c r="H37" i="38"/>
  <c r="J21" i="37"/>
  <c r="J46" i="37" s="1"/>
  <c r="J21" i="38"/>
  <c r="J46" i="38" s="1"/>
  <c r="L21" i="38"/>
  <c r="I21" i="38"/>
  <c r="I46" i="38" s="1"/>
  <c r="H21" i="38"/>
  <c r="H46" i="38" s="1"/>
  <c r="J21" i="36"/>
  <c r="J46" i="36" s="1"/>
  <c r="H21" i="37"/>
  <c r="H46" i="37" s="1"/>
  <c r="H37" i="37"/>
  <c r="I21" i="37"/>
  <c r="I46" i="37" s="1"/>
  <c r="L21" i="37"/>
  <c r="H37" i="36"/>
  <c r="I23" i="38" l="1"/>
  <c r="J23" i="37"/>
  <c r="L23" i="37"/>
  <c r="I23" i="37"/>
  <c r="L23" i="38"/>
  <c r="J23" i="38"/>
  <c r="H23" i="37"/>
  <c r="H23" i="38"/>
  <c r="H21" i="36"/>
  <c r="H46" i="36" s="1"/>
  <c r="J23" i="36"/>
  <c r="I23" i="36"/>
  <c r="L23" i="36"/>
  <c r="H22" i="35"/>
  <c r="H47" i="35" s="1"/>
  <c r="I22" i="35"/>
  <c r="I47" i="35" s="1"/>
  <c r="J22" i="35"/>
  <c r="J47" i="35" s="1"/>
  <c r="H23" i="36" l="1"/>
  <c r="I20" i="35"/>
  <c r="I45" i="35" s="1"/>
  <c r="J20" i="35"/>
  <c r="J45" i="35" s="1"/>
  <c r="H20" i="35"/>
  <c r="H45" i="35" s="1"/>
  <c r="I19" i="35"/>
  <c r="I44" i="35" s="1"/>
  <c r="J19" i="35"/>
  <c r="J44" i="35" s="1"/>
  <c r="H19" i="35"/>
  <c r="H44" i="35" s="1"/>
  <c r="I18" i="35"/>
  <c r="I43" i="35" s="1"/>
  <c r="J18" i="35"/>
  <c r="J43" i="35" s="1"/>
  <c r="H18" i="35"/>
  <c r="H43" i="35" s="1"/>
  <c r="I17" i="35"/>
  <c r="I42" i="35" s="1"/>
  <c r="J17" i="35"/>
  <c r="J42" i="35" s="1"/>
  <c r="H17" i="35"/>
  <c r="H42" i="35" s="1"/>
  <c r="I16" i="35"/>
  <c r="I41" i="35" s="1"/>
  <c r="J16" i="35"/>
  <c r="J41" i="35" s="1"/>
  <c r="H16" i="35"/>
  <c r="H41" i="35" s="1"/>
  <c r="I15" i="35"/>
  <c r="I40" i="35" s="1"/>
  <c r="J15" i="35"/>
  <c r="J40" i="35" s="1"/>
  <c r="H15" i="35"/>
  <c r="H40" i="35" s="1"/>
  <c r="I14" i="35"/>
  <c r="I39" i="35" s="1"/>
  <c r="J14" i="35"/>
  <c r="J39" i="35" s="1"/>
  <c r="H14" i="35"/>
  <c r="H39" i="35" s="1"/>
  <c r="L23" i="35" l="1"/>
  <c r="I13" i="35"/>
  <c r="I38" i="35" s="1"/>
  <c r="J13" i="35"/>
  <c r="J38" i="35" s="1"/>
  <c r="H13" i="35"/>
  <c r="H38" i="35" s="1"/>
  <c r="I12" i="35"/>
  <c r="I37" i="35" s="1"/>
  <c r="J12" i="35"/>
  <c r="J37" i="35" s="1"/>
  <c r="H12" i="35"/>
  <c r="H37" i="35" s="1"/>
  <c r="I21" i="35" l="1"/>
  <c r="I46" i="35" s="1"/>
  <c r="H21" i="35"/>
  <c r="H46" i="35" s="1"/>
  <c r="J21" i="35"/>
  <c r="J46" i="35" s="1"/>
  <c r="H23" i="35" l="1"/>
  <c r="J23" i="35"/>
  <c r="I23" i="35"/>
</calcChain>
</file>

<file path=xl/sharedStrings.xml><?xml version="1.0" encoding="utf-8"?>
<sst xmlns="http://schemas.openxmlformats.org/spreadsheetml/2006/main" count="3232" uniqueCount="270">
  <si>
    <t>Inhalt</t>
  </si>
  <si>
    <t>Sozialversicherungspflichtig Beschäftigte nach Branchen</t>
  </si>
  <si>
    <t>In Bochum</t>
  </si>
  <si>
    <t>Wirtschaftsabschnitte / Wirtschaftsabteilungen / Wirtschaftsgruppen</t>
  </si>
  <si>
    <t>Beschäftigte zum Sitchtag</t>
  </si>
  <si>
    <t>Insgesamt</t>
  </si>
  <si>
    <t>In Bottrop</t>
  </si>
  <si>
    <t>In Dortmund</t>
  </si>
  <si>
    <t>In Duisburg</t>
  </si>
  <si>
    <t>In Essen</t>
  </si>
  <si>
    <t>In Gelsenkirchen</t>
  </si>
  <si>
    <t>In Hamm</t>
  </si>
  <si>
    <t>In Hagen</t>
  </si>
  <si>
    <t>In Herne</t>
  </si>
  <si>
    <t>In Mülheim</t>
  </si>
  <si>
    <t>In Oberhausen</t>
  </si>
  <si>
    <t>Im Ennepe-Ruhr-Kreis</t>
  </si>
  <si>
    <t>Im Kreis Recklinghausen</t>
  </si>
  <si>
    <t>Im Kreis Unna</t>
  </si>
  <si>
    <t>Im Kreis Wesel</t>
  </si>
  <si>
    <t>In der Metropole Ruhr</t>
  </si>
  <si>
    <t>In Nordrhein-Westfalen</t>
  </si>
  <si>
    <t>Zitierhinweis:</t>
  </si>
  <si>
    <t>Statistik der Bundesagentur für Arbeit</t>
  </si>
  <si>
    <t>Sozialversicherungspflichtig Beschäftigte (SvB) am Arbeitsort (AO), Düsseldorf, Mai 2018</t>
  </si>
  <si>
    <r>
      <t>In Nordrhein-Westfalen</t>
    </r>
    <r>
      <rPr>
        <sz val="9"/>
        <rFont val="Arial"/>
        <family val="2"/>
      </rPr>
      <t xml:space="preserve"> ohne die Metropole Ruhr</t>
    </r>
  </si>
  <si>
    <t>Die Statistik der BA berichtet regelmäßig über die Struktur und die Entwicklung der sozialversicherungspflichtigen und der geringfügigen Beschäftigten.</t>
  </si>
  <si>
    <t>der Beschäftigten, noch zu ihrer „Ausbildung“ oder zu ihrer „Arbeitszeit“ möglich</t>
  </si>
  <si>
    <t xml:space="preserve">Wegen einer Umstellung im Erhebungsverfahren war für einen vorübergehenden Zeitraum weder eine Berichterstattung zur „ausgeübten Tätigkeit“ </t>
  </si>
  <si>
    <t xml:space="preserve">nun insgesamt viel differenzierter abbildet als das alte und weil mit der KldB 2010 die heute wichtigen Tätigkeiten nun in differenzierterer Form darstellbar sind. </t>
  </si>
  <si>
    <t>Wichtige Dienstleistungstätigkeiten aus den Bereichen Gesundheit oder IT-Service können nun detaillierter ausgewiesen werden,</t>
  </si>
  <si>
    <t xml:space="preserve">während Fertigungsberufe entsprechend ihrem Bedeutungsverlust unverändert oder geringer untergliedert sind. </t>
  </si>
  <si>
    <t>Die Änderungen die betreffen die Gliederungstiefe und die Gliederungsstruktur der ausgeübten Tätigkeiten, weil das neue Erhebungsverfahren die Tätigkeiten</t>
  </si>
  <si>
    <r>
      <t>Das betraf die Stichtage nach dem</t>
    </r>
    <r>
      <rPr>
        <b/>
        <sz val="9"/>
        <color rgb="FF000000"/>
        <rFont val="Arial"/>
        <family val="2"/>
      </rPr>
      <t xml:space="preserve"> 30. Juni 2011 und 30.6.2012. Ab dem 30.6.2013 </t>
    </r>
    <r>
      <rPr>
        <sz val="9"/>
        <color rgb="FF000000"/>
        <rFont val="Arial"/>
        <family val="2"/>
      </rPr>
      <t>sind wieder Daten verfügbar.</t>
    </r>
  </si>
  <si>
    <r>
      <t xml:space="preserve">Veränderungen gibt es auch bei der „ausgeübten Tätigkeit“. Durch die Umstellung der Erhebung auf die neue „Klassifikation der Berufe 2010“ </t>
    </r>
    <r>
      <rPr>
        <b/>
        <sz val="9"/>
        <color rgb="FF000000"/>
        <rFont val="Arial"/>
        <family val="2"/>
      </rPr>
      <t xml:space="preserve">(KldB 2010) </t>
    </r>
  </si>
  <si>
    <r>
      <rPr>
        <b/>
        <sz val="9"/>
        <color rgb="FF000000"/>
        <rFont val="Arial"/>
        <family val="2"/>
      </rPr>
      <t xml:space="preserve">sind die neuen Ergebnisse nicht mehr vergleichbar </t>
    </r>
    <r>
      <rPr>
        <sz val="9"/>
        <color rgb="FF000000"/>
        <rFont val="Arial"/>
        <family val="2"/>
      </rPr>
      <t xml:space="preserve">mit den alten auf Grundlage der früheren Berufsklassifikation </t>
    </r>
    <r>
      <rPr>
        <b/>
        <sz val="9"/>
        <color rgb="FF000000"/>
        <rFont val="Arial"/>
        <family val="2"/>
      </rPr>
      <t>(KldB 1988).</t>
    </r>
    <r>
      <rPr>
        <sz val="9"/>
        <color rgb="FF000000"/>
        <rFont val="Arial"/>
        <family val="2"/>
      </rPr>
      <t xml:space="preserve"> </t>
    </r>
  </si>
  <si>
    <t>Sozialversicherungpflichtig Beschäftigte nach Berufen</t>
  </si>
  <si>
    <t>Sozialversicherungspflichtig Beschäftigte nach Berufen</t>
  </si>
  <si>
    <t>Produktionsberufe</t>
  </si>
  <si>
    <t xml:space="preserve"> Land-, Forst- und Gartenbauberufe</t>
  </si>
  <si>
    <t>Land-, Tier-, Forstwirtschaftsberufe</t>
  </si>
  <si>
    <t>Gartenbauberufe, Floristik</t>
  </si>
  <si>
    <t xml:space="preserve"> Fertigungsberufe</t>
  </si>
  <si>
    <t>Rohstoffgewinn,Glas-,Keramikverarbeitung</t>
  </si>
  <si>
    <t>Kunststoff- u. Holzherst.,-verarbeitung</t>
  </si>
  <si>
    <t>Papier-,Druckberufe, tech.Mediengestalt.</t>
  </si>
  <si>
    <t>Metallerzeugung,-bearbeitung, Metallbau</t>
  </si>
  <si>
    <t>Textil- und Lederberufe</t>
  </si>
  <si>
    <t>Produktdesign, Kunsthandwerk</t>
  </si>
  <si>
    <t xml:space="preserve"> Fertigungstechnische Berufe</t>
  </si>
  <si>
    <t>Maschinen- und Fahrzeugtechnikberufe</t>
  </si>
  <si>
    <t>Mechatronik-, Energie- u. Elektroberufe</t>
  </si>
  <si>
    <t>Techn.Entwickl.Konstr.Produktionssteuer.</t>
  </si>
  <si>
    <t xml:space="preserve"> Bau- und Ausbauberufe</t>
  </si>
  <si>
    <t>Bauplanung,Architektur,Vermessungsberufe</t>
  </si>
  <si>
    <t>Hoch- und Tiefbauberufe</t>
  </si>
  <si>
    <t>(Innen-)Ausbauberufe</t>
  </si>
  <si>
    <t>Gebäude- u. versorgungstechnische Berufe</t>
  </si>
  <si>
    <t>Personenbezogene Dienstleistungsberufe</t>
  </si>
  <si>
    <t xml:space="preserve"> Lebensmittel- und Gastgewerbeberufe</t>
  </si>
  <si>
    <t>Lebensmittelherstellung u. -verarbeitung</t>
  </si>
  <si>
    <t>Tourismus-, Hotel- und Gaststättenberufe</t>
  </si>
  <si>
    <t xml:space="preserve"> Gastronomie</t>
  </si>
  <si>
    <t xml:space="preserve"> Medizinische u. nicht-medizinische Gesundhei</t>
  </si>
  <si>
    <t>Medizinische Gesundheitsberufe</t>
  </si>
  <si>
    <t>Nichtmed.Gesundheit,Körperpfl.,Medizint.</t>
  </si>
  <si>
    <t xml:space="preserve"> Soziale und kulturelle Dienstleistungsberufe</t>
  </si>
  <si>
    <t>Erziehung,soz.,hauswirt.Berufe,Theologie</t>
  </si>
  <si>
    <t xml:space="preserve"> Erziehung,Sozialarb.,Heilerziehungspfl.</t>
  </si>
  <si>
    <t>Lehrende und ausbildende Berufe</t>
  </si>
  <si>
    <t xml:space="preserve"> Lehrtätigkeit an allgemeinbild. Schulen</t>
  </si>
  <si>
    <t xml:space="preserve"> Lehrt.berufsb.Fächer,betr.Ausb.,Betr.päd</t>
  </si>
  <si>
    <t xml:space="preserve"> Lehr-,Forschungstätigkeit an Hochschulen</t>
  </si>
  <si>
    <t>Geistes-Gesellschafts-Wirtschaftswissen.</t>
  </si>
  <si>
    <t>Darstellende, unterhaltende Berufe</t>
  </si>
  <si>
    <t>Kaufmännische und unternehmensbezogene Dienst</t>
  </si>
  <si>
    <t xml:space="preserve"> Handelsberufe</t>
  </si>
  <si>
    <t>Einkaufs-, Vertriebs- und Handelsberufe</t>
  </si>
  <si>
    <t>Verkaufsberufe</t>
  </si>
  <si>
    <t>Berufe Unternehmensführung,-organisation</t>
  </si>
  <si>
    <t xml:space="preserve"> Unternehmensbezogene Dienstleistungsberufe</t>
  </si>
  <si>
    <t>Finanzdienstl.Rechnungsw.,Steuerberatung</t>
  </si>
  <si>
    <t xml:space="preserve"> Versicherungs- u. Finanzdienstleistungen</t>
  </si>
  <si>
    <t xml:space="preserve"> Rechnungswesen, Controlling und Revision</t>
  </si>
  <si>
    <t>Berufe in Recht und Verwaltung</t>
  </si>
  <si>
    <t>Werbung,Marketing,kaufm,red.Medienberufe</t>
  </si>
  <si>
    <t>IT- und naturwissenschaftliche Dienstleistung</t>
  </si>
  <si>
    <t xml:space="preserve"> IT- und naturwissenschaftliche Dienstleistun</t>
  </si>
  <si>
    <t>Mathematik-Biologie-Chemie-,Physikberufe</t>
  </si>
  <si>
    <t>Geologie-,Geografie-,Umweltschutzberufe</t>
  </si>
  <si>
    <t>Informatik- und andere IKT-Berufe</t>
  </si>
  <si>
    <t>Sonstige wirtschaftliche Dienstleistungsberuf</t>
  </si>
  <si>
    <t xml:space="preserve"> Sicherheitsberufe</t>
  </si>
  <si>
    <t>Schutz-,Sicherheits-, Überwachungsberufe</t>
  </si>
  <si>
    <t xml:space="preserve"> Obj.-,Pers.-,Brandschutz,Arbeitssicherh.</t>
  </si>
  <si>
    <t xml:space="preserve"> Verkehrs- und Logistikberufe</t>
  </si>
  <si>
    <t>Verkehr, Logistik (außer Fahrzeugführ.)</t>
  </si>
  <si>
    <t xml:space="preserve"> Lagerwirt.,Post,Zustellung,Güterumschlag</t>
  </si>
  <si>
    <t>Führer von Fahrzeug- u. Transportgeräten</t>
  </si>
  <si>
    <t xml:space="preserve"> Fahrzeugführung im Straßenverkehr</t>
  </si>
  <si>
    <t xml:space="preserve"> Reinigungsberufe</t>
  </si>
  <si>
    <t>Reinigungsberufe</t>
  </si>
  <si>
    <t>Keine Angabe</t>
  </si>
  <si>
    <t xml:space="preserve">S1 </t>
  </si>
  <si>
    <t>S11</t>
  </si>
  <si>
    <t xml:space="preserve">11 </t>
  </si>
  <si>
    <t xml:space="preserve">12 </t>
  </si>
  <si>
    <t>S12</t>
  </si>
  <si>
    <t xml:space="preserve">21 </t>
  </si>
  <si>
    <t xml:space="preserve">22 </t>
  </si>
  <si>
    <t xml:space="preserve">23 </t>
  </si>
  <si>
    <t xml:space="preserve">24 </t>
  </si>
  <si>
    <t xml:space="preserve">28 </t>
  </si>
  <si>
    <t xml:space="preserve">93 </t>
  </si>
  <si>
    <t>S13</t>
  </si>
  <si>
    <t xml:space="preserve">25 </t>
  </si>
  <si>
    <t xml:space="preserve">26 </t>
  </si>
  <si>
    <t xml:space="preserve">27 </t>
  </si>
  <si>
    <t>S14</t>
  </si>
  <si>
    <t xml:space="preserve">31 </t>
  </si>
  <si>
    <t xml:space="preserve">32 </t>
  </si>
  <si>
    <t xml:space="preserve">33 </t>
  </si>
  <si>
    <t xml:space="preserve">34 </t>
  </si>
  <si>
    <t xml:space="preserve">S2 </t>
  </si>
  <si>
    <t>S21</t>
  </si>
  <si>
    <t xml:space="preserve">29 </t>
  </si>
  <si>
    <t xml:space="preserve">63 </t>
  </si>
  <si>
    <t>633</t>
  </si>
  <si>
    <t>S22</t>
  </si>
  <si>
    <t xml:space="preserve">81 </t>
  </si>
  <si>
    <t xml:space="preserve">82 </t>
  </si>
  <si>
    <t>S23</t>
  </si>
  <si>
    <t xml:space="preserve">83 </t>
  </si>
  <si>
    <t>831</t>
  </si>
  <si>
    <t xml:space="preserve">84 </t>
  </si>
  <si>
    <t>841</t>
  </si>
  <si>
    <t>842</t>
  </si>
  <si>
    <t>843</t>
  </si>
  <si>
    <t xml:space="preserve">91 </t>
  </si>
  <si>
    <t xml:space="preserve">94 </t>
  </si>
  <si>
    <t xml:space="preserve">S3 </t>
  </si>
  <si>
    <t>S31</t>
  </si>
  <si>
    <t xml:space="preserve">61 </t>
  </si>
  <si>
    <t xml:space="preserve">62 </t>
  </si>
  <si>
    <t>S32</t>
  </si>
  <si>
    <t xml:space="preserve">71 </t>
  </si>
  <si>
    <t>S33</t>
  </si>
  <si>
    <t xml:space="preserve">72 </t>
  </si>
  <si>
    <t>721</t>
  </si>
  <si>
    <t>722</t>
  </si>
  <si>
    <t xml:space="preserve">73 </t>
  </si>
  <si>
    <t xml:space="preserve">92 </t>
  </si>
  <si>
    <t xml:space="preserve">S4 </t>
  </si>
  <si>
    <t>S41</t>
  </si>
  <si>
    <t xml:space="preserve">41 </t>
  </si>
  <si>
    <t xml:space="preserve">42 </t>
  </si>
  <si>
    <t xml:space="preserve">43 </t>
  </si>
  <si>
    <t xml:space="preserve">S5 </t>
  </si>
  <si>
    <t>S51</t>
  </si>
  <si>
    <t xml:space="preserve">53 </t>
  </si>
  <si>
    <t>531</t>
  </si>
  <si>
    <t>S52</t>
  </si>
  <si>
    <t xml:space="preserve">51 </t>
  </si>
  <si>
    <t>513</t>
  </si>
  <si>
    <t xml:space="preserve">52 </t>
  </si>
  <si>
    <t>521</t>
  </si>
  <si>
    <t>S53</t>
  </si>
  <si>
    <t xml:space="preserve">54 </t>
  </si>
  <si>
    <t xml:space="preserve">ZZ </t>
  </si>
  <si>
    <t xml:space="preserve">     Berufe i.d. Kinderbetreuung, -erziehung</t>
  </si>
  <si>
    <t xml:space="preserve"> Berufe in Unternehmensführung und -organisation</t>
  </si>
  <si>
    <t>Datenstände:</t>
  </si>
  <si>
    <t>Stand: August 2017</t>
  </si>
  <si>
    <t>Stand: April 2018</t>
  </si>
  <si>
    <t>30.6.2017 und 2018</t>
  </si>
  <si>
    <t>Stand: Januar 2019</t>
  </si>
  <si>
    <t>Hinweise: Änderung der Berufssystematik</t>
  </si>
  <si>
    <t>Sozialversicherungspflichtig Beschäftigte nach Berufe in Bochum</t>
  </si>
  <si>
    <t>Sozialversicherungspflichtig Beschäftigte nach Berufe in Bottrop</t>
  </si>
  <si>
    <t>Sozialversicherungspflichtig Beschäftigte nach Berufe in Dortmund</t>
  </si>
  <si>
    <t>Sozialversicherungspflichtig Beschäftigte nach Berufe in Duisburg</t>
  </si>
  <si>
    <t>Sozialversicherungspflichtig Beschäftigte nach Berufe in Essen</t>
  </si>
  <si>
    <t>Sozialversicherungspflichtig Beschäftigte nach Berufe in Gelsenkirchen</t>
  </si>
  <si>
    <t>Sozialversicherungspflichtig Beschäftigte nach Berufe in Hagen</t>
  </si>
  <si>
    <t>Sozialversicherungspflichtig Beschäftigte nach Berufe in Hamm</t>
  </si>
  <si>
    <t>Sozialversicherungspflichtig Beschäftigte nach Berufe in Herne</t>
  </si>
  <si>
    <t>Sozialversicherungspflichtig Beschäftigte nach Berufe in Mülheim</t>
  </si>
  <si>
    <t>Sozialversicherungspflichtig Beschäftigte nach Berufe in Oberhausen</t>
  </si>
  <si>
    <t>Sozialversicherungspflichtig Beschäftigte nach Berufe im Ennepe-Ruhr-Kreis</t>
  </si>
  <si>
    <t>Sozialversicherungspflichtig Beschäftigte nach Berufe im Kreis Recklinghausen</t>
  </si>
  <si>
    <t>Sozialversicherungspflichtig Beschäftigte nach Berufe im Kreis Unna</t>
  </si>
  <si>
    <t>Sozialversicherungspflichtig Beschäftigte nach Berufe im Kreis Wesel</t>
  </si>
  <si>
    <t xml:space="preserve">Sozialversicherungspflichtig Beschäftigte nach Berufe in der Metropole Ruhr </t>
  </si>
  <si>
    <t>Bau, Architektur, Vermessung und Gebäudetechnik</t>
  </si>
  <si>
    <t>Unternehmensorganisation, Buchhaltung, Recht und Verwaltung</t>
  </si>
  <si>
    <t>Gesundheit, Soziales, Lehre und Erziehung</t>
  </si>
  <si>
    <t>Land-, Forst- und Tierwirtschaft und Gartenbau</t>
  </si>
  <si>
    <t>Verkehr, Logistik, Schutz und Sicherheit</t>
  </si>
  <si>
    <t>Berufsbereiche</t>
  </si>
  <si>
    <t>Kaufmännische Dienstleistungen, Warenhandel, Vertrieb, Hotel und Tourismus</t>
  </si>
  <si>
    <t>Naturwissenschaft, Geografie und Informatik</t>
  </si>
  <si>
    <t>Militär</t>
  </si>
  <si>
    <t>Sozialversicherungspflichtig Beschäftigte nach Berufsbereichen</t>
  </si>
  <si>
    <t>ohne Angaben</t>
  </si>
  <si>
    <t>In Prozent von insgesamt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</si>
  <si>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der Metropole Ruhr  -absolut und in Prozent-</t>
    </r>
  </si>
  <si>
    <t>-absolut-</t>
  </si>
  <si>
    <t xml:space="preserve">in Prozent </t>
  </si>
  <si>
    <t>In Nordrhein-Westfalen ohne die Metropole Ruhr</t>
  </si>
  <si>
    <t>In den Städten und Kreise der Metropole Ruhr</t>
  </si>
  <si>
    <t>Sozialversicherungspflichtig Beschäftigte nach Berufe in Nordrhein-Westfalen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</si>
  <si>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Nordrhein-Westfalen  -absolut und in Prozent-</t>
    </r>
  </si>
  <si>
    <t xml:space="preserve">Sozialversicherungspflichtig Beschäftigte nach Berufe in NRW ohnde die  Metropole Ruhr 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</si>
  <si>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NRW ohne die Metropole Ruhr  -absolut und in Prozent-</t>
    </r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</si>
  <si>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Bochum  -absolut und in Prozent-</t>
    </r>
  </si>
  <si>
    <t>SVB.BO.Ber.ber.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</si>
  <si>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Bottrop  -absolut und in Prozent-</t>
    </r>
  </si>
  <si>
    <t>SVB.BOT.Ber.ber.</t>
  </si>
  <si>
    <t>SVB.DO.Ber.ber.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</si>
  <si>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Dortmund  -absolut und in Prozent-</t>
    </r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</si>
  <si>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Duisburg  -absolut und in Prozent-</t>
    </r>
  </si>
  <si>
    <t>SVB.DU.Ber.ber.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</si>
  <si>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Essen  -absolut und in Prozent-</t>
    </r>
  </si>
  <si>
    <t>SVB.E.Ber.ber.</t>
  </si>
  <si>
    <t>SVB.GE.Ber.ber.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</si>
  <si>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Gelsenkirchen  -absolut und in Prozent-</t>
    </r>
  </si>
  <si>
    <t>SVB.HA.Ber.ber.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</si>
  <si>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Hagen  -absolut und in Prozent-</t>
    </r>
  </si>
  <si>
    <t>SVB.HAM.Ber.ber.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</si>
  <si>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Hamm  -absolut und in Prozent-</t>
    </r>
  </si>
  <si>
    <t>SVB.HER.Ber.ber.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</si>
  <si>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Herne  -absolut und in Prozent-</t>
    </r>
  </si>
  <si>
    <t>SVB.MH.Ber.ber.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</si>
  <si>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Mülheim  -absolut und in Prozent-</t>
    </r>
  </si>
  <si>
    <t>SVB.OB.Ber.ber.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</si>
  <si>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in Oberhausen  -absolut und in Prozent-</t>
    </r>
  </si>
  <si>
    <t>SVB.EN.Ber.ber.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</si>
  <si>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im Ennepe-Ruhr-Kreis  -absolut und in Prozent-</t>
    </r>
  </si>
  <si>
    <t>SVB.RE.Ber.ber.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</si>
  <si>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im Kreis Recklinghausen  -absolut und in Prozent-</t>
    </r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</si>
  <si>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im Kreis Unna  -absolut und in Prozent-</t>
    </r>
  </si>
  <si>
    <t>SVB.UN.Ber.ber.</t>
  </si>
  <si>
    <r>
      <t xml:space="preserve">Sozialversicherungspflichtig Beschäftigte nach </t>
    </r>
    <r>
      <rPr>
        <b/>
        <sz val="10"/>
        <color theme="1"/>
        <rFont val="Arial"/>
        <family val="2"/>
      </rPr>
      <t>9 Berufsbereichen</t>
    </r>
    <r>
      <rPr>
        <sz val="10"/>
        <color theme="1"/>
        <rFont val="Arial"/>
        <family val="2"/>
      </rPr>
      <t xml:space="preserve"> im Kreis Wesel  -absolut und in Prozent-</t>
    </r>
  </si>
  <si>
    <t>SVB.WES.Ber.ber.</t>
  </si>
  <si>
    <t xml:space="preserve">SVB.Ruhr.Ber.ber  </t>
  </si>
  <si>
    <t>SVB.Ruhr.Ber.</t>
  </si>
  <si>
    <t xml:space="preserve">SVB.NRW.Ber.ber. </t>
  </si>
  <si>
    <t>SVB.NRW.Ber.</t>
  </si>
  <si>
    <t>SVB.NRWohne.Ber. Ber.</t>
  </si>
  <si>
    <t>SVB.NRWohne.Ber.</t>
  </si>
  <si>
    <t>SVB.BO.Ber.</t>
  </si>
  <si>
    <t>SVB.BOT.Ber.</t>
  </si>
  <si>
    <t>SVB.DO.Ber.</t>
  </si>
  <si>
    <t>SVB.DU.Ber.</t>
  </si>
  <si>
    <t>SVB.E.Ber.</t>
  </si>
  <si>
    <t>SVB.GE.Ber.</t>
  </si>
  <si>
    <t>SVB.HA.Ber.</t>
  </si>
  <si>
    <t>SVB.HAM.Ber.</t>
  </si>
  <si>
    <t xml:space="preserve">SVB.HER.Ber. </t>
  </si>
  <si>
    <t xml:space="preserve">SVB.MH.Ber. </t>
  </si>
  <si>
    <t>SVB.OB.Ber.</t>
  </si>
  <si>
    <t>SVB.EN.Ber.</t>
  </si>
  <si>
    <t>SVB.RE.Ber.</t>
  </si>
  <si>
    <t>SVB.UN.Ber.</t>
  </si>
  <si>
    <t>SVB.WES.Ber.</t>
  </si>
  <si>
    <t>Rohstoffgewinnung, Produktion und Fertigung</t>
  </si>
  <si>
    <t>*</t>
  </si>
  <si>
    <t>SVB.</t>
  </si>
  <si>
    <t>Sprach-, Literatur-, Geistes-, Gesellschafts- und Wirtschaftswissenschaften, Medien, Kunst, Kultur und Gestaltung</t>
  </si>
  <si>
    <t>- vom 30.6. 2013 bis zum 30.6.2019 -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</si>
</sst>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7]d/\ mmm/\ yyyy;@"/>
    <numFmt numFmtId="165" formatCode="* #,##0;* \-_ #,##0;\-"/>
    <numFmt numFmtId="166" formatCode="* #,##0;* \-#,##0;\-"/>
    <numFmt numFmtId="167" formatCode="* #,##0.0;* \-#,##0.0;\-"/>
    <numFmt numFmtId="168" formatCode="0.0"/>
    <numFmt numFmtId="169" formatCode="* #,##0.0;* \-_ #,##0.0;\-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sz val="9.5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/>
      <bottom/>
      <diagonal/>
    </border>
    <border>
      <left/>
      <right style="hair">
        <color indexed="22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23">
    <xf numFmtId="0" fontId="0" fillId="0" borderId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0" borderId="0"/>
    <xf numFmtId="0" fontId="21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/>
    <xf numFmtId="0" fontId="30" fillId="0" borderId="0"/>
    <xf numFmtId="0" fontId="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3" fillId="0" borderId="2" xfId="0" applyFont="1" applyBorder="1"/>
    <xf numFmtId="0" fontId="0" fillId="0" borderId="2" xfId="0" applyBorder="1"/>
    <xf numFmtId="0" fontId="9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/>
    <xf numFmtId="0" fontId="3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3" fontId="8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/>
    <xf numFmtId="0" fontId="12" fillId="0" borderId="0" xfId="0" applyFont="1"/>
    <xf numFmtId="0" fontId="2" fillId="0" borderId="0" xfId="0" applyFont="1" applyBorder="1"/>
    <xf numFmtId="3" fontId="8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8" fillId="0" borderId="0" xfId="6" applyFont="1" applyFill="1"/>
    <xf numFmtId="0" fontId="16" fillId="0" borderId="0" xfId="0" applyFont="1" applyBorder="1" applyAlignment="1">
      <alignment horizontal="left" vertical="center"/>
    </xf>
    <xf numFmtId="0" fontId="17" fillId="0" borderId="0" xfId="0" applyNumberFormat="1" applyFont="1"/>
    <xf numFmtId="0" fontId="8" fillId="0" borderId="10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10" xfId="0" quotePrefix="1" applyFont="1" applyFill="1" applyBorder="1" applyAlignment="1">
      <alignment horizontal="left" wrapText="1" indent="2"/>
    </xf>
    <xf numFmtId="165" fontId="1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indent="1"/>
    </xf>
    <xf numFmtId="0" fontId="19" fillId="0" borderId="9" xfId="0" applyFont="1" applyFill="1" applyBorder="1" applyAlignment="1">
      <alignment horizontal="left" wrapText="1"/>
    </xf>
    <xf numFmtId="0" fontId="20" fillId="0" borderId="0" xfId="0" applyFont="1"/>
    <xf numFmtId="164" fontId="17" fillId="0" borderId="12" xfId="4" applyNumberFormat="1" applyFont="1" applyBorder="1" applyAlignment="1">
      <alignment horizontal="center" vertical="center"/>
    </xf>
    <xf numFmtId="166" fontId="8" fillId="0" borderId="0" xfId="7" applyNumberFormat="1" applyFont="1" applyFill="1" applyBorder="1" applyAlignment="1">
      <alignment horizontal="right"/>
    </xf>
    <xf numFmtId="0" fontId="23" fillId="0" borderId="2" xfId="0" applyFont="1" applyBorder="1"/>
    <xf numFmtId="0" fontId="22" fillId="0" borderId="0" xfId="8" applyFont="1" applyFill="1" applyBorder="1" applyAlignment="1">
      <alignment vertical="top"/>
    </xf>
    <xf numFmtId="0" fontId="4" fillId="0" borderId="0" xfId="8" applyFont="1" applyBorder="1" applyAlignment="1"/>
    <xf numFmtId="0" fontId="24" fillId="0" borderId="0" xfId="8" applyFont="1" applyBorder="1" applyAlignment="1">
      <alignment horizontal="left" vertical="top" wrapText="1"/>
    </xf>
    <xf numFmtId="0" fontId="4" fillId="0" borderId="0" xfId="8" applyFont="1" applyFill="1" applyBorder="1" applyAlignment="1">
      <alignment wrapText="1"/>
    </xf>
    <xf numFmtId="0" fontId="8" fillId="0" borderId="0" xfId="8" applyFont="1" applyBorder="1" applyAlignment="1">
      <alignment vertical="top"/>
    </xf>
    <xf numFmtId="0" fontId="8" fillId="0" borderId="0" xfId="8" applyFont="1" applyBorder="1" applyAlignment="1"/>
    <xf numFmtId="167" fontId="0" fillId="0" borderId="0" xfId="0" applyNumberFormat="1"/>
    <xf numFmtId="0" fontId="3" fillId="0" borderId="1" xfId="0" applyFont="1" applyBorder="1"/>
    <xf numFmtId="0" fontId="25" fillId="0" borderId="0" xfId="0" quotePrefix="1" applyFont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18" fillId="0" borderId="0" xfId="0" applyFont="1"/>
    <xf numFmtId="0" fontId="19" fillId="0" borderId="10" xfId="0" quotePrefix="1" applyFont="1" applyFill="1" applyBorder="1" applyAlignment="1">
      <alignment horizontal="left" wrapText="1" indent="2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 indent="1"/>
    </xf>
    <xf numFmtId="3" fontId="19" fillId="0" borderId="0" xfId="0" applyNumberFormat="1" applyFont="1" applyFill="1" applyBorder="1" applyAlignment="1">
      <alignment horizontal="right" vertical="center" wrapText="1"/>
    </xf>
    <xf numFmtId="165" fontId="8" fillId="0" borderId="0" xfId="18" applyNumberFormat="1" applyFont="1" applyFill="1" applyBorder="1" applyAlignment="1">
      <alignment horizontal="right"/>
    </xf>
    <xf numFmtId="165" fontId="8" fillId="0" borderId="6" xfId="18" applyNumberFormat="1" applyFont="1" applyFill="1" applyBorder="1" applyAlignment="1">
      <alignment horizontal="right"/>
    </xf>
    <xf numFmtId="165" fontId="8" fillId="0" borderId="0" xfId="18" applyNumberFormat="1" applyFont="1" applyFill="1" applyBorder="1" applyAlignment="1">
      <alignment horizontal="right"/>
    </xf>
    <xf numFmtId="165" fontId="8" fillId="0" borderId="6" xfId="18" applyNumberFormat="1" applyFont="1" applyFill="1" applyBorder="1" applyAlignment="1">
      <alignment horizontal="right"/>
    </xf>
    <xf numFmtId="166" fontId="8" fillId="0" borderId="6" xfId="7" applyNumberFormat="1" applyFont="1" applyFill="1" applyBorder="1" applyAlignment="1">
      <alignment horizontal="right"/>
    </xf>
    <xf numFmtId="166" fontId="8" fillId="0" borderId="6" xfId="7" applyNumberFormat="1" applyFont="1" applyFill="1" applyBorder="1" applyAlignment="1">
      <alignment horizontal="right"/>
    </xf>
    <xf numFmtId="168" fontId="0" fillId="0" borderId="0" xfId="0" applyNumberFormat="1" applyBorder="1"/>
    <xf numFmtId="165" fontId="19" fillId="0" borderId="0" xfId="18" applyNumberFormat="1" applyFont="1" applyFill="1" applyBorder="1" applyAlignment="1">
      <alignment horizontal="right"/>
    </xf>
    <xf numFmtId="165" fontId="19" fillId="0" borderId="6" xfId="18" applyNumberFormat="1" applyFont="1" applyFill="1" applyBorder="1" applyAlignment="1">
      <alignment horizontal="right"/>
    </xf>
    <xf numFmtId="166" fontId="19" fillId="0" borderId="11" xfId="7" applyNumberFormat="1" applyFont="1" applyFill="1" applyBorder="1" applyAlignment="1">
      <alignment horizontal="right"/>
    </xf>
    <xf numFmtId="166" fontId="19" fillId="0" borderId="6" xfId="7" applyNumberFormat="1" applyFont="1" applyFill="1" applyBorder="1" applyAlignment="1">
      <alignment horizontal="right"/>
    </xf>
    <xf numFmtId="14" fontId="17" fillId="0" borderId="0" xfId="0" applyNumberFormat="1" applyFont="1" applyAlignment="1">
      <alignment horizontal="left"/>
    </xf>
    <xf numFmtId="0" fontId="33" fillId="0" borderId="0" xfId="0" applyNumberFormat="1" applyFont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5" fontId="19" fillId="0" borderId="0" xfId="18" applyNumberFormat="1" applyFont="1" applyFill="1" applyBorder="1" applyAlignment="1">
      <alignment horizontal="left"/>
    </xf>
    <xf numFmtId="165" fontId="8" fillId="0" borderId="0" xfId="18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19" fillId="0" borderId="0" xfId="18" applyNumberFormat="1" applyFont="1" applyFill="1" applyBorder="1" applyAlignment="1">
      <alignment horizontal="right" vertical="center"/>
    </xf>
    <xf numFmtId="168" fontId="0" fillId="0" borderId="0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3" fontId="19" fillId="0" borderId="7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8" fillId="0" borderId="0" xfId="18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165" fontId="19" fillId="0" borderId="6" xfId="18" applyNumberFormat="1" applyFont="1" applyFill="1" applyBorder="1" applyAlignment="1">
      <alignment horizontal="right" vertical="center"/>
    </xf>
    <xf numFmtId="166" fontId="19" fillId="0" borderId="11" xfId="7" applyNumberFormat="1" applyFont="1" applyFill="1" applyBorder="1" applyAlignment="1">
      <alignment horizontal="right" vertical="center"/>
    </xf>
    <xf numFmtId="169" fontId="8" fillId="0" borderId="0" xfId="18" applyNumberFormat="1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7" fillId="0" borderId="0" xfId="0" applyFont="1"/>
    <xf numFmtId="0" fontId="34" fillId="0" borderId="0" xfId="0" applyFont="1"/>
    <xf numFmtId="0" fontId="35" fillId="0" borderId="0" xfId="22"/>
    <xf numFmtId="3" fontId="8" fillId="0" borderId="0" xfId="0" applyNumberFormat="1" applyFont="1" applyBorder="1" applyAlignment="1">
      <alignment horizontal="right" vertical="center"/>
    </xf>
    <xf numFmtId="165" fontId="3" fillId="0" borderId="0" xfId="0" applyNumberFormat="1" applyFont="1"/>
    <xf numFmtId="0" fontId="4" fillId="0" borderId="0" xfId="8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/>
    <xf numFmtId="0" fontId="0" fillId="0" borderId="0" xfId="0" applyAlignment="1"/>
    <xf numFmtId="1" fontId="19" fillId="0" borderId="8" xfId="6" applyNumberFormat="1" applyFont="1" applyFill="1" applyBorder="1" applyAlignment="1">
      <alignment horizontal="center" vertical="center" wrapText="1"/>
    </xf>
    <xf numFmtId="1" fontId="19" fillId="0" borderId="5" xfId="6" applyNumberFormat="1" applyFont="1" applyFill="1" applyBorder="1" applyAlignment="1">
      <alignment horizontal="center" vertical="center" wrapText="1"/>
    </xf>
    <xf numFmtId="1" fontId="19" fillId="0" borderId="6" xfId="6" applyNumberFormat="1" applyFont="1" applyFill="1" applyBorder="1" applyAlignment="1">
      <alignment horizontal="center" vertical="center" wrapText="1"/>
    </xf>
    <xf numFmtId="1" fontId="19" fillId="0" borderId="7" xfId="6" applyNumberFormat="1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8" fillId="0" borderId="8" xfId="6" applyNumberFormat="1" applyFont="1" applyFill="1" applyBorder="1" applyAlignment="1">
      <alignment horizontal="left" vertical="center" wrapText="1"/>
    </xf>
    <xf numFmtId="1" fontId="8" fillId="0" borderId="5" xfId="6" applyNumberFormat="1" applyFont="1" applyFill="1" applyBorder="1" applyAlignment="1">
      <alignment horizontal="left" vertical="center" wrapText="1"/>
    </xf>
    <xf numFmtId="1" fontId="8" fillId="0" borderId="6" xfId="6" applyNumberFormat="1" applyFont="1" applyFill="1" applyBorder="1" applyAlignment="1">
      <alignment horizontal="left" vertical="center" wrapText="1"/>
    </xf>
    <xf numFmtId="1" fontId="8" fillId="0" borderId="7" xfId="6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3">
    <cellStyle name="Hyperlink_qheft01" xfId="19"/>
    <cellStyle name="Link" xfId="22" builtinId="8"/>
    <cellStyle name="Link 2" xfId="3"/>
    <cellStyle name="Link 2 2" xfId="9"/>
    <cellStyle name="Link 2 3" xfId="17"/>
    <cellStyle name="Link 2 4" xfId="20"/>
    <cellStyle name="Link 3" xfId="10"/>
    <cellStyle name="Link 4" xfId="15"/>
    <cellStyle name="Standard" xfId="0" builtinId="0"/>
    <cellStyle name="Standard 2" xfId="1"/>
    <cellStyle name="Standard 2 2" xfId="4"/>
    <cellStyle name="Standard 2 2 2" xfId="8"/>
    <cellStyle name="Standard 2 2 3" xfId="11"/>
    <cellStyle name="Standard 2 2 4" xfId="21"/>
    <cellStyle name="Standard 2 3" xfId="12"/>
    <cellStyle name="Standard 2 4" xfId="7"/>
    <cellStyle name="Standard 2 5" xfId="16"/>
    <cellStyle name="Standard 3" xfId="2"/>
    <cellStyle name="Standard 3 2" xfId="14"/>
    <cellStyle name="Standard 4" xfId="5"/>
    <cellStyle name="Standard 5" xfId="18"/>
    <cellStyle name="Standard 6" xfId="13"/>
    <cellStyle name="Standard_qheftd" xfId="6"/>
  </cellStyles>
  <dxfs count="0"/>
  <tableStyles count="0" defaultTableStyle="TableStyleMedium2" defaultPivotStyle="PivotStyleLight16"/>
  <colors>
    <mruColors>
      <color rgb="FF339966"/>
      <color rgb="FFFF5050"/>
      <color rgb="FFFFCC00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24</xdr:row>
      <xdr:rowOff>38100</xdr:rowOff>
    </xdr:from>
    <xdr:to>
      <xdr:col>14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72800" y="522922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476250</xdr:colOff>
      <xdr:row>49</xdr:row>
      <xdr:rowOff>114300</xdr:rowOff>
    </xdr:from>
    <xdr:to>
      <xdr:col>14</xdr:col>
      <xdr:colOff>796159</xdr:colOff>
      <xdr:row>51</xdr:row>
      <xdr:rowOff>111285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72925" y="10687050"/>
          <a:ext cx="1167634" cy="3779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82</xdr:row>
      <xdr:rowOff>171450</xdr:rowOff>
    </xdr:from>
    <xdr:to>
      <xdr:col>12</xdr:col>
      <xdr:colOff>751433</xdr:colOff>
      <xdr:row>84</xdr:row>
      <xdr:rowOff>168435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91525" y="16116300"/>
          <a:ext cx="1170533" cy="377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428625</xdr:colOff>
      <xdr:row>49</xdr:row>
      <xdr:rowOff>142875</xdr:rowOff>
    </xdr:from>
    <xdr:to>
      <xdr:col>15</xdr:col>
      <xdr:colOff>748534</xdr:colOff>
      <xdr:row>51</xdr:row>
      <xdr:rowOff>139860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63525" y="10734675"/>
          <a:ext cx="1167634" cy="377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340659</xdr:colOff>
      <xdr:row>83</xdr:row>
      <xdr:rowOff>15128</xdr:rowOff>
    </xdr:from>
    <xdr:to>
      <xdr:col>12</xdr:col>
      <xdr:colOff>719497</xdr:colOff>
      <xdr:row>85</xdr:row>
      <xdr:rowOff>12113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5277" y="16162804"/>
          <a:ext cx="1174455" cy="377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9637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485775</xdr:colOff>
      <xdr:row>49</xdr:row>
      <xdr:rowOff>95250</xdr:rowOff>
    </xdr:from>
    <xdr:to>
      <xdr:col>15</xdr:col>
      <xdr:colOff>805684</xdr:colOff>
      <xdr:row>51</xdr:row>
      <xdr:rowOff>92235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25425" y="10687050"/>
          <a:ext cx="1167634" cy="3779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82</xdr:row>
      <xdr:rowOff>142875</xdr:rowOff>
    </xdr:from>
    <xdr:to>
      <xdr:col>12</xdr:col>
      <xdr:colOff>780008</xdr:colOff>
      <xdr:row>84</xdr:row>
      <xdr:rowOff>139860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0575" y="16087725"/>
          <a:ext cx="1170533" cy="3779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0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466725</xdr:colOff>
      <xdr:row>49</xdr:row>
      <xdr:rowOff>76201</xdr:rowOff>
    </xdr:from>
    <xdr:to>
      <xdr:col>15</xdr:col>
      <xdr:colOff>786634</xdr:colOff>
      <xdr:row>51</xdr:row>
      <xdr:rowOff>82711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5900" y="10668001"/>
          <a:ext cx="1167634" cy="38751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82</xdr:row>
      <xdr:rowOff>152400</xdr:rowOff>
    </xdr:from>
    <xdr:to>
      <xdr:col>12</xdr:col>
      <xdr:colOff>751433</xdr:colOff>
      <xdr:row>84</xdr:row>
      <xdr:rowOff>149385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91525" y="16097250"/>
          <a:ext cx="1170533" cy="377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10650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438150</xdr:colOff>
      <xdr:row>49</xdr:row>
      <xdr:rowOff>85725</xdr:rowOff>
    </xdr:from>
    <xdr:to>
      <xdr:col>15</xdr:col>
      <xdr:colOff>758059</xdr:colOff>
      <xdr:row>51</xdr:row>
      <xdr:rowOff>82710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20650" y="10887075"/>
          <a:ext cx="1167634" cy="3779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82</xdr:row>
      <xdr:rowOff>104775</xdr:rowOff>
    </xdr:from>
    <xdr:to>
      <xdr:col>12</xdr:col>
      <xdr:colOff>760958</xdr:colOff>
      <xdr:row>84</xdr:row>
      <xdr:rowOff>101760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1050" y="16049625"/>
          <a:ext cx="1170533" cy="37798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6782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438150</xdr:colOff>
      <xdr:row>49</xdr:row>
      <xdr:rowOff>85725</xdr:rowOff>
    </xdr:from>
    <xdr:to>
      <xdr:col>15</xdr:col>
      <xdr:colOff>758059</xdr:colOff>
      <xdr:row>51</xdr:row>
      <xdr:rowOff>82710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30175" y="10887075"/>
          <a:ext cx="1167634" cy="377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82</xdr:row>
      <xdr:rowOff>171450</xdr:rowOff>
    </xdr:from>
    <xdr:to>
      <xdr:col>12</xdr:col>
      <xdr:colOff>760958</xdr:colOff>
      <xdr:row>84</xdr:row>
      <xdr:rowOff>168435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6116300"/>
          <a:ext cx="1170533" cy="37798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83</xdr:row>
      <xdr:rowOff>0</xdr:rowOff>
    </xdr:from>
    <xdr:to>
      <xdr:col>12</xdr:col>
      <xdr:colOff>741908</xdr:colOff>
      <xdr:row>84</xdr:row>
      <xdr:rowOff>187485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0" y="16135350"/>
          <a:ext cx="1170533" cy="37798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0592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466725</xdr:colOff>
      <xdr:row>49</xdr:row>
      <xdr:rowOff>95250</xdr:rowOff>
    </xdr:from>
    <xdr:to>
      <xdr:col>15</xdr:col>
      <xdr:colOff>786634</xdr:colOff>
      <xdr:row>51</xdr:row>
      <xdr:rowOff>92235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53975" y="10687050"/>
          <a:ext cx="1167634" cy="37798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83</xdr:row>
      <xdr:rowOff>0</xdr:rowOff>
    </xdr:from>
    <xdr:to>
      <xdr:col>12</xdr:col>
      <xdr:colOff>732383</xdr:colOff>
      <xdr:row>84</xdr:row>
      <xdr:rowOff>187485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6135350"/>
          <a:ext cx="1170533" cy="37798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4402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504825</xdr:colOff>
      <xdr:row>49</xdr:row>
      <xdr:rowOff>123825</xdr:rowOff>
    </xdr:from>
    <xdr:to>
      <xdr:col>15</xdr:col>
      <xdr:colOff>824734</xdr:colOff>
      <xdr:row>51</xdr:row>
      <xdr:rowOff>120810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00" y="10715625"/>
          <a:ext cx="1167634" cy="37798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82</xdr:row>
      <xdr:rowOff>171450</xdr:rowOff>
    </xdr:from>
    <xdr:to>
      <xdr:col>12</xdr:col>
      <xdr:colOff>732383</xdr:colOff>
      <xdr:row>84</xdr:row>
      <xdr:rowOff>168435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6116300"/>
          <a:ext cx="1170533" cy="37798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63050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466725</xdr:colOff>
      <xdr:row>49</xdr:row>
      <xdr:rowOff>123826</xdr:rowOff>
    </xdr:from>
    <xdr:to>
      <xdr:col>15</xdr:col>
      <xdr:colOff>786634</xdr:colOff>
      <xdr:row>51</xdr:row>
      <xdr:rowOff>149386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82550" y="10715626"/>
          <a:ext cx="1167634" cy="4065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82</xdr:row>
      <xdr:rowOff>142875</xdr:rowOff>
    </xdr:from>
    <xdr:to>
      <xdr:col>12</xdr:col>
      <xdr:colOff>722858</xdr:colOff>
      <xdr:row>84</xdr:row>
      <xdr:rowOff>139860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62950" y="16087725"/>
          <a:ext cx="1170533" cy="37798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58300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447675</xdr:colOff>
      <xdr:row>49</xdr:row>
      <xdr:rowOff>57150</xdr:rowOff>
    </xdr:from>
    <xdr:to>
      <xdr:col>15</xdr:col>
      <xdr:colOff>767584</xdr:colOff>
      <xdr:row>51</xdr:row>
      <xdr:rowOff>54135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96825" y="10648950"/>
          <a:ext cx="1167634" cy="37798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82</xdr:row>
      <xdr:rowOff>161925</xdr:rowOff>
    </xdr:from>
    <xdr:to>
      <xdr:col>12</xdr:col>
      <xdr:colOff>741908</xdr:colOff>
      <xdr:row>84</xdr:row>
      <xdr:rowOff>158910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0" y="16106775"/>
          <a:ext cx="1170533" cy="37798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062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49</xdr:row>
      <xdr:rowOff>95250</xdr:rowOff>
    </xdr:from>
    <xdr:to>
      <xdr:col>15</xdr:col>
      <xdr:colOff>796159</xdr:colOff>
      <xdr:row>51</xdr:row>
      <xdr:rowOff>92235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25400" y="10687050"/>
          <a:ext cx="1167634" cy="3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496129</xdr:colOff>
      <xdr:row>24</xdr:row>
      <xdr:rowOff>112643</xdr:rowOff>
    </xdr:from>
    <xdr:to>
      <xdr:col>15</xdr:col>
      <xdr:colOff>818937</xdr:colOff>
      <xdr:row>26</xdr:row>
      <xdr:rowOff>109628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78629" y="5289273"/>
          <a:ext cx="1167634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466725</xdr:colOff>
      <xdr:row>49</xdr:row>
      <xdr:rowOff>123825</xdr:rowOff>
    </xdr:from>
    <xdr:to>
      <xdr:col>15</xdr:col>
      <xdr:colOff>786634</xdr:colOff>
      <xdr:row>51</xdr:row>
      <xdr:rowOff>120810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68275" y="10715625"/>
          <a:ext cx="1167634" cy="37798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358589</xdr:colOff>
      <xdr:row>82</xdr:row>
      <xdr:rowOff>147357</xdr:rowOff>
    </xdr:from>
    <xdr:to>
      <xdr:col>12</xdr:col>
      <xdr:colOff>737427</xdr:colOff>
      <xdr:row>84</xdr:row>
      <xdr:rowOff>144342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93207" y="16104533"/>
          <a:ext cx="1174455" cy="3779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58300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49</xdr:row>
      <xdr:rowOff>133350</xdr:rowOff>
    </xdr:from>
    <xdr:to>
      <xdr:col>15</xdr:col>
      <xdr:colOff>796159</xdr:colOff>
      <xdr:row>51</xdr:row>
      <xdr:rowOff>130335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44475" y="10725150"/>
          <a:ext cx="1167634" cy="37798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82</xdr:row>
      <xdr:rowOff>142875</xdr:rowOff>
    </xdr:from>
    <xdr:to>
      <xdr:col>12</xdr:col>
      <xdr:colOff>732383</xdr:colOff>
      <xdr:row>84</xdr:row>
      <xdr:rowOff>139860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6087725"/>
          <a:ext cx="1170533" cy="37798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29700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495300</xdr:colOff>
      <xdr:row>49</xdr:row>
      <xdr:rowOff>114300</xdr:rowOff>
    </xdr:from>
    <xdr:to>
      <xdr:col>15</xdr:col>
      <xdr:colOff>815209</xdr:colOff>
      <xdr:row>51</xdr:row>
      <xdr:rowOff>111285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63525" y="10706100"/>
          <a:ext cx="1167634" cy="37798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82</xdr:row>
      <xdr:rowOff>123825</xdr:rowOff>
    </xdr:from>
    <xdr:to>
      <xdr:col>12</xdr:col>
      <xdr:colOff>780008</xdr:colOff>
      <xdr:row>84</xdr:row>
      <xdr:rowOff>120810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39150" y="16068675"/>
          <a:ext cx="1170533" cy="37798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29700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463826</xdr:colOff>
      <xdr:row>49</xdr:row>
      <xdr:rowOff>57978</xdr:rowOff>
    </xdr:from>
    <xdr:to>
      <xdr:col>15</xdr:col>
      <xdr:colOff>786634</xdr:colOff>
      <xdr:row>51</xdr:row>
      <xdr:rowOff>54963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12587" y="10634869"/>
          <a:ext cx="1167634" cy="37798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82</xdr:row>
      <xdr:rowOff>133350</xdr:rowOff>
    </xdr:from>
    <xdr:to>
      <xdr:col>12</xdr:col>
      <xdr:colOff>732383</xdr:colOff>
      <xdr:row>84</xdr:row>
      <xdr:rowOff>130335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6078200"/>
          <a:ext cx="1170533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352425</xdr:colOff>
      <xdr:row>82</xdr:row>
      <xdr:rowOff>114300</xdr:rowOff>
    </xdr:from>
    <xdr:to>
      <xdr:col>12</xdr:col>
      <xdr:colOff>732383</xdr:colOff>
      <xdr:row>84</xdr:row>
      <xdr:rowOff>111285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2475" y="16059150"/>
          <a:ext cx="1170533" cy="37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72800" y="522922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457200</xdr:colOff>
      <xdr:row>49</xdr:row>
      <xdr:rowOff>66675</xdr:rowOff>
    </xdr:from>
    <xdr:to>
      <xdr:col>15</xdr:col>
      <xdr:colOff>777109</xdr:colOff>
      <xdr:row>51</xdr:row>
      <xdr:rowOff>63660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63525" y="10687050"/>
          <a:ext cx="1167634" cy="377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82</xdr:row>
      <xdr:rowOff>85725</xdr:rowOff>
    </xdr:from>
    <xdr:to>
      <xdr:col>12</xdr:col>
      <xdr:colOff>760958</xdr:colOff>
      <xdr:row>84</xdr:row>
      <xdr:rowOff>82710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01050" y="16030575"/>
          <a:ext cx="1170533" cy="377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8687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493259</xdr:colOff>
      <xdr:row>49</xdr:row>
      <xdr:rowOff>85046</xdr:rowOff>
    </xdr:from>
    <xdr:to>
      <xdr:col>15</xdr:col>
      <xdr:colOff>809246</xdr:colOff>
      <xdr:row>51</xdr:row>
      <xdr:rowOff>85432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77813" y="10588059"/>
          <a:ext cx="1166433" cy="3745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82</xdr:row>
      <xdr:rowOff>180975</xdr:rowOff>
    </xdr:from>
    <xdr:to>
      <xdr:col>12</xdr:col>
      <xdr:colOff>751433</xdr:colOff>
      <xdr:row>84</xdr:row>
      <xdr:rowOff>177960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91525" y="16125825"/>
          <a:ext cx="1170533" cy="377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438150</xdr:colOff>
      <xdr:row>24</xdr:row>
      <xdr:rowOff>38100</xdr:rowOff>
    </xdr:from>
    <xdr:to>
      <xdr:col>15</xdr:col>
      <xdr:colOff>760958</xdr:colOff>
      <xdr:row>26</xdr:row>
      <xdr:rowOff>35085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72575" y="5438775"/>
          <a:ext cx="1170533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49</xdr:row>
      <xdr:rowOff>152400</xdr:rowOff>
    </xdr:from>
    <xdr:to>
      <xdr:col>15</xdr:col>
      <xdr:colOff>796159</xdr:colOff>
      <xdr:row>51</xdr:row>
      <xdr:rowOff>149385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82575" y="10744200"/>
          <a:ext cx="1167634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H71"/>
  <sheetViews>
    <sheetView tabSelected="1" topLeftCell="A34" workbookViewId="0">
      <selection activeCell="D8" sqref="D8"/>
    </sheetView>
  </sheetViews>
  <sheetFormatPr baseColWidth="10" defaultRowHeight="15" x14ac:dyDescent="0.25"/>
  <cols>
    <col min="1" max="1" width="1.7109375" customWidth="1"/>
    <col min="3" max="3" width="17.140625" customWidth="1"/>
    <col min="4" max="4" width="106.7109375" bestFit="1" customWidth="1"/>
  </cols>
  <sheetData>
    <row r="2" spans="2:4" ht="15.75" x14ac:dyDescent="0.25">
      <c r="D2" s="4"/>
    </row>
    <row r="3" spans="2:4" ht="15.75" x14ac:dyDescent="0.25">
      <c r="D3" s="4"/>
    </row>
    <row r="4" spans="2:4" ht="15.75" x14ac:dyDescent="0.25">
      <c r="B4" s="3" t="s">
        <v>267</v>
      </c>
      <c r="C4" s="5" t="s">
        <v>36</v>
      </c>
      <c r="D4" s="4"/>
    </row>
    <row r="5" spans="2:4" x14ac:dyDescent="0.25">
      <c r="B5" s="6"/>
      <c r="C5" s="7"/>
    </row>
    <row r="6" spans="2:4" x14ac:dyDescent="0.25">
      <c r="B6" s="6"/>
      <c r="C6" s="53" t="s">
        <v>269</v>
      </c>
    </row>
    <row r="7" spans="2:4" x14ac:dyDescent="0.25">
      <c r="C7" s="18"/>
    </row>
    <row r="8" spans="2:4" x14ac:dyDescent="0.25">
      <c r="C8" s="32"/>
      <c r="D8" s="22"/>
    </row>
    <row r="9" spans="2:4" x14ac:dyDescent="0.25">
      <c r="C9" s="22"/>
      <c r="D9" s="22"/>
    </row>
    <row r="10" spans="2:4" ht="15.75" x14ac:dyDescent="0.25">
      <c r="C10" s="5" t="s">
        <v>0</v>
      </c>
      <c r="D10" s="23"/>
    </row>
    <row r="11" spans="2:4" x14ac:dyDescent="0.25">
      <c r="C11" s="100" t="s">
        <v>244</v>
      </c>
      <c r="D11" s="27" t="s">
        <v>205</v>
      </c>
    </row>
    <row r="12" spans="2:4" x14ac:dyDescent="0.25">
      <c r="C12" s="100" t="s">
        <v>245</v>
      </c>
      <c r="D12" s="27" t="s">
        <v>192</v>
      </c>
    </row>
    <row r="13" spans="2:4" x14ac:dyDescent="0.25">
      <c r="C13" s="100" t="s">
        <v>246</v>
      </c>
      <c r="D13" s="27" t="s">
        <v>211</v>
      </c>
    </row>
    <row r="14" spans="2:4" x14ac:dyDescent="0.25">
      <c r="C14" s="100" t="s">
        <v>247</v>
      </c>
      <c r="D14" s="27" t="s">
        <v>210</v>
      </c>
    </row>
    <row r="15" spans="2:4" x14ac:dyDescent="0.25">
      <c r="C15" s="100" t="s">
        <v>248</v>
      </c>
      <c r="D15" s="27" t="s">
        <v>213</v>
      </c>
    </row>
    <row r="16" spans="2:4" x14ac:dyDescent="0.25">
      <c r="C16" s="100" t="s">
        <v>249</v>
      </c>
      <c r="D16" s="27" t="s">
        <v>212</v>
      </c>
    </row>
    <row r="17" spans="3:4" x14ac:dyDescent="0.25">
      <c r="D17" s="27"/>
    </row>
    <row r="18" spans="3:4" x14ac:dyDescent="0.25">
      <c r="C18" s="99" t="s">
        <v>209</v>
      </c>
      <c r="D18" s="27"/>
    </row>
    <row r="19" spans="3:4" x14ac:dyDescent="0.25">
      <c r="D19" s="27"/>
    </row>
    <row r="20" spans="3:4" x14ac:dyDescent="0.25">
      <c r="C20" s="100" t="s">
        <v>215</v>
      </c>
      <c r="D20" s="27" t="s">
        <v>214</v>
      </c>
    </row>
    <row r="21" spans="3:4" x14ac:dyDescent="0.25">
      <c r="C21" s="100" t="s">
        <v>250</v>
      </c>
      <c r="D21" s="27" t="s">
        <v>177</v>
      </c>
    </row>
    <row r="22" spans="3:4" x14ac:dyDescent="0.25">
      <c r="C22" s="100" t="s">
        <v>217</v>
      </c>
      <c r="D22" s="27" t="s">
        <v>216</v>
      </c>
    </row>
    <row r="23" spans="3:4" x14ac:dyDescent="0.25">
      <c r="C23" s="100" t="s">
        <v>251</v>
      </c>
      <c r="D23" s="27" t="s">
        <v>178</v>
      </c>
    </row>
    <row r="24" spans="3:4" x14ac:dyDescent="0.25">
      <c r="C24" s="100" t="s">
        <v>218</v>
      </c>
      <c r="D24" s="27" t="s">
        <v>219</v>
      </c>
    </row>
    <row r="25" spans="3:4" x14ac:dyDescent="0.25">
      <c r="C25" s="100" t="s">
        <v>252</v>
      </c>
      <c r="D25" s="27" t="s">
        <v>179</v>
      </c>
    </row>
    <row r="26" spans="3:4" x14ac:dyDescent="0.25">
      <c r="C26" s="100" t="s">
        <v>221</v>
      </c>
      <c r="D26" s="27" t="s">
        <v>220</v>
      </c>
    </row>
    <row r="27" spans="3:4" x14ac:dyDescent="0.25">
      <c r="C27" s="100" t="s">
        <v>253</v>
      </c>
      <c r="D27" s="27" t="s">
        <v>180</v>
      </c>
    </row>
    <row r="28" spans="3:4" x14ac:dyDescent="0.25">
      <c r="C28" s="100" t="s">
        <v>223</v>
      </c>
      <c r="D28" s="27" t="s">
        <v>222</v>
      </c>
    </row>
    <row r="29" spans="3:4" x14ac:dyDescent="0.25">
      <c r="C29" s="100" t="s">
        <v>254</v>
      </c>
      <c r="D29" s="27" t="s">
        <v>181</v>
      </c>
    </row>
    <row r="30" spans="3:4" x14ac:dyDescent="0.25">
      <c r="C30" s="100" t="s">
        <v>224</v>
      </c>
      <c r="D30" s="27" t="s">
        <v>225</v>
      </c>
    </row>
    <row r="31" spans="3:4" x14ac:dyDescent="0.25">
      <c r="C31" s="100" t="s">
        <v>255</v>
      </c>
      <c r="D31" s="27" t="s">
        <v>182</v>
      </c>
    </row>
    <row r="32" spans="3:4" x14ac:dyDescent="0.25">
      <c r="C32" s="100" t="s">
        <v>226</v>
      </c>
      <c r="D32" s="27" t="s">
        <v>227</v>
      </c>
    </row>
    <row r="33" spans="3:4" x14ac:dyDescent="0.25">
      <c r="C33" s="100" t="s">
        <v>256</v>
      </c>
      <c r="D33" s="27" t="s">
        <v>183</v>
      </c>
    </row>
    <row r="34" spans="3:4" x14ac:dyDescent="0.25">
      <c r="C34" s="100" t="s">
        <v>228</v>
      </c>
      <c r="D34" s="27" t="s">
        <v>229</v>
      </c>
    </row>
    <row r="35" spans="3:4" x14ac:dyDescent="0.25">
      <c r="C35" s="100" t="s">
        <v>257</v>
      </c>
      <c r="D35" s="27" t="s">
        <v>184</v>
      </c>
    </row>
    <row r="36" spans="3:4" x14ac:dyDescent="0.25">
      <c r="C36" s="100" t="s">
        <v>230</v>
      </c>
      <c r="D36" s="27" t="s">
        <v>231</v>
      </c>
    </row>
    <row r="37" spans="3:4" x14ac:dyDescent="0.25">
      <c r="C37" s="100" t="s">
        <v>258</v>
      </c>
      <c r="D37" s="27" t="s">
        <v>185</v>
      </c>
    </row>
    <row r="38" spans="3:4" x14ac:dyDescent="0.25">
      <c r="C38" s="100" t="s">
        <v>232</v>
      </c>
      <c r="D38" s="27" t="s">
        <v>233</v>
      </c>
    </row>
    <row r="39" spans="3:4" x14ac:dyDescent="0.25">
      <c r="C39" s="100" t="s">
        <v>259</v>
      </c>
      <c r="D39" s="27" t="s">
        <v>186</v>
      </c>
    </row>
    <row r="40" spans="3:4" x14ac:dyDescent="0.25">
      <c r="C40" s="100" t="s">
        <v>234</v>
      </c>
      <c r="D40" s="27" t="s">
        <v>235</v>
      </c>
    </row>
    <row r="41" spans="3:4" x14ac:dyDescent="0.25">
      <c r="C41" s="100" t="s">
        <v>260</v>
      </c>
      <c r="D41" s="27" t="s">
        <v>187</v>
      </c>
    </row>
    <row r="42" spans="3:4" x14ac:dyDescent="0.25">
      <c r="C42" s="100" t="s">
        <v>236</v>
      </c>
      <c r="D42" s="27" t="s">
        <v>237</v>
      </c>
    </row>
    <row r="43" spans="3:4" x14ac:dyDescent="0.25">
      <c r="C43" s="100" t="s">
        <v>261</v>
      </c>
      <c r="D43" s="27" t="s">
        <v>188</v>
      </c>
    </row>
    <row r="44" spans="3:4" x14ac:dyDescent="0.25">
      <c r="C44" s="100" t="s">
        <v>238</v>
      </c>
      <c r="D44" s="27" t="s">
        <v>239</v>
      </c>
    </row>
    <row r="45" spans="3:4" x14ac:dyDescent="0.25">
      <c r="C45" s="100" t="s">
        <v>262</v>
      </c>
      <c r="D45" s="27" t="s">
        <v>189</v>
      </c>
    </row>
    <row r="46" spans="3:4" x14ac:dyDescent="0.25">
      <c r="C46" s="100" t="s">
        <v>241</v>
      </c>
      <c r="D46" s="27" t="s">
        <v>240</v>
      </c>
    </row>
    <row r="47" spans="3:4" x14ac:dyDescent="0.25">
      <c r="C47" s="100" t="s">
        <v>263</v>
      </c>
      <c r="D47" s="27" t="s">
        <v>190</v>
      </c>
    </row>
    <row r="48" spans="3:4" x14ac:dyDescent="0.25">
      <c r="C48" s="100" t="s">
        <v>243</v>
      </c>
      <c r="D48" s="27" t="s">
        <v>242</v>
      </c>
    </row>
    <row r="49" spans="3:4" x14ac:dyDescent="0.25">
      <c r="C49" s="100" t="s">
        <v>264</v>
      </c>
      <c r="D49" s="27" t="s">
        <v>191</v>
      </c>
    </row>
    <row r="50" spans="3:4" x14ac:dyDescent="0.25">
      <c r="C50" s="98"/>
      <c r="D50" s="27"/>
    </row>
    <row r="51" spans="3:4" x14ac:dyDescent="0.25">
      <c r="D51" s="27"/>
    </row>
    <row r="52" spans="3:4" x14ac:dyDescent="0.25">
      <c r="C52" s="56" t="s">
        <v>176</v>
      </c>
    </row>
    <row r="53" spans="3:4" x14ac:dyDescent="0.25">
      <c r="C53" s="55" t="s">
        <v>26</v>
      </c>
    </row>
    <row r="54" spans="3:4" x14ac:dyDescent="0.25">
      <c r="C54" s="55" t="s">
        <v>28</v>
      </c>
    </row>
    <row r="55" spans="3:4" x14ac:dyDescent="0.25">
      <c r="C55" s="55" t="s">
        <v>27</v>
      </c>
    </row>
    <row r="56" spans="3:4" x14ac:dyDescent="0.25">
      <c r="C56" s="55" t="s">
        <v>33</v>
      </c>
    </row>
    <row r="57" spans="3:4" x14ac:dyDescent="0.25">
      <c r="C57" s="54"/>
    </row>
    <row r="58" spans="3:4" x14ac:dyDescent="0.25">
      <c r="C58" s="55" t="s">
        <v>34</v>
      </c>
    </row>
    <row r="59" spans="3:4" x14ac:dyDescent="0.25">
      <c r="C59" s="55" t="s">
        <v>35</v>
      </c>
    </row>
    <row r="60" spans="3:4" x14ac:dyDescent="0.25">
      <c r="C60" s="55" t="s">
        <v>32</v>
      </c>
    </row>
    <row r="61" spans="3:4" x14ac:dyDescent="0.25">
      <c r="C61" s="55" t="s">
        <v>29</v>
      </c>
    </row>
    <row r="62" spans="3:4" x14ac:dyDescent="0.25">
      <c r="C62" s="55" t="s">
        <v>30</v>
      </c>
    </row>
    <row r="63" spans="3:4" x14ac:dyDescent="0.25">
      <c r="C63" s="55" t="s">
        <v>31</v>
      </c>
    </row>
    <row r="64" spans="3:4" x14ac:dyDescent="0.25">
      <c r="C64" s="32"/>
    </row>
    <row r="65" spans="3:8" x14ac:dyDescent="0.25">
      <c r="C65" s="75" t="s">
        <v>171</v>
      </c>
    </row>
    <row r="66" spans="3:8" x14ac:dyDescent="0.25">
      <c r="C66" s="74">
        <v>42185</v>
      </c>
      <c r="D66" s="74" t="s">
        <v>172</v>
      </c>
    </row>
    <row r="67" spans="3:8" x14ac:dyDescent="0.25">
      <c r="C67" s="74">
        <v>42551</v>
      </c>
      <c r="D67" s="74" t="s">
        <v>173</v>
      </c>
    </row>
    <row r="68" spans="3:8" x14ac:dyDescent="0.25">
      <c r="C68" s="32" t="s">
        <v>174</v>
      </c>
      <c r="D68" s="32" t="s">
        <v>175</v>
      </c>
    </row>
    <row r="69" spans="3:8" ht="19.5" customHeight="1" x14ac:dyDescent="0.25">
      <c r="C69" s="32"/>
    </row>
    <row r="70" spans="3:8" x14ac:dyDescent="0.25">
      <c r="C70" s="45" t="s">
        <v>22</v>
      </c>
      <c r="D70" s="49" t="s">
        <v>23</v>
      </c>
      <c r="E70" s="47"/>
      <c r="F70" s="48"/>
      <c r="G70" s="48"/>
      <c r="H70" s="48"/>
    </row>
    <row r="71" spans="3:8" x14ac:dyDescent="0.25">
      <c r="C71" s="46"/>
      <c r="D71" s="50" t="s">
        <v>24</v>
      </c>
      <c r="E71" s="103"/>
      <c r="F71" s="104"/>
      <c r="G71" s="104"/>
      <c r="H71" s="104"/>
    </row>
  </sheetData>
  <mergeCells count="1">
    <mergeCell ref="E71:H71"/>
  </mergeCells>
  <hyperlinks>
    <hyperlink ref="C11" location="SVB.Ruhr.Ber.ber.!A1" display="SVB.Ruhr.Ber.ber  "/>
    <hyperlink ref="C12" location="SVB.Ruhr.Ber.!A1" display="SVB.Ruhr.Ber."/>
    <hyperlink ref="C13" location="SVB.NRW.Ber.ber.!A1" display="SVB.NRW.Ber.ber. "/>
    <hyperlink ref="C14" location="SVB.NRW.Ber.!A1" display="SVB.NRW.Ber."/>
    <hyperlink ref="C15" location="SVB.NRWohne.Ber.ber.!A1" display="SVB.NRWohne.Ber. Ber."/>
    <hyperlink ref="C16" location="SVB.NRWohne.Ber.!A1" display="SVB.NRWohne.Ber."/>
    <hyperlink ref="C20" location="SVB.BO.Ber.ber.!A1" display="SVB.BO.Ber.ber."/>
    <hyperlink ref="C21" location="SVB.BO.Ber.!A1" display="SVB.BO.Ber."/>
    <hyperlink ref="C22" location="SVB.BOT.Ber.ber.!A1" display="SVB.BOT.Ber.ber."/>
    <hyperlink ref="C23" location="SVB.BOT.Ber.!A1" display="SVB.BOT.Ber."/>
    <hyperlink ref="C24" location="SVB.DO.Ber.ber.!A1" display="SVB.DO.Ber.ber."/>
    <hyperlink ref="C25" location="SVB.DO.Ber.!A1" display="SVB.DO.Ber."/>
    <hyperlink ref="C26" location="SVB.DU.Ber.ber.!A1" display="SVB.DU.Ber.ber."/>
    <hyperlink ref="C27" location="SVB.DU.Ber!A1" display="SVB.DU.Ber."/>
    <hyperlink ref="C28" location="SVB.E.Ber.ber.!A1" display="SVB.E.Ber.ber."/>
    <hyperlink ref="C29" location="SVB.E.Ber.!A1" display="SVB.E.Ber."/>
    <hyperlink ref="C30" location="SVB.GE.Ber.ber.!A1" display="SVB.GE.Ber.ber."/>
    <hyperlink ref="C31" location="SVB.GE.Ber.!A1" display="SVB.GE.Ber."/>
    <hyperlink ref="C32" location="SVB.HA.Ber.ber.!A1" display="SVB.HA.Ber.ber."/>
    <hyperlink ref="C33" location="SVB.HA.Ber.!A1" display="SVB.HA.Ber."/>
    <hyperlink ref="C34" location="SVB.HAM.Ber.ber.!A1" display="SVB.HAM.Ber.ber."/>
    <hyperlink ref="C35" location="SVB.HAM.Ber.!A1" display="SVB.HAM.Ber."/>
    <hyperlink ref="C36" location="SVB.HER.Ber.ber.!A1" display="SVB.HER.Ber.ber."/>
    <hyperlink ref="C37" location="SVB.HER.Ber.!A1" display="SVB.HER.Ber. "/>
    <hyperlink ref="C38" location="SVB.MH.Ber.ber.!A1" display="SVB.MH.Ber.ber."/>
    <hyperlink ref="C39" location="SVB.MH.Ber.!A1" display="SVB.MH.Ber. "/>
    <hyperlink ref="C40" location="' SVB.OB.Ber.ber.'!A1" display="SVB.OB.Ber.ber."/>
    <hyperlink ref="C41" location="SVB.OB.Ber.!A1" display="SVB.OB.Ber."/>
    <hyperlink ref="C42" location="' SVB.EN.Ber.ber.'!A1" display="SVB.EN.Ber.ber."/>
    <hyperlink ref="C43" location="SVB.EN.Ber.!A1" display="SVB.EN.Ber."/>
    <hyperlink ref="C44" location="SVB.RE.Ber.ber.!A1" display="SVB.RE.Ber.ber."/>
    <hyperlink ref="C45" location="SVB.RE.Ber.!A1" display="SVB.RE.Ber."/>
    <hyperlink ref="C46" location="SVB.UN.Ber.ber.!A1" display="SVB.UN.Ber.ber."/>
    <hyperlink ref="C47" location="SVB.RE.Ber.!A1" display="SVB.UN.Ber."/>
    <hyperlink ref="C48" location="SVB.WES.Ber.ber.!A1" display="SVB.WES.Ber.ber."/>
    <hyperlink ref="C49" location="SVB.WES.Ber.!A1" display="SVB.WES.Ber.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1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4.570312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SVB.BOT.Ber.!G11</f>
        <v>32434</v>
      </c>
      <c r="G11" s="86">
        <f>SVB.BOT.Ber.!H11</f>
        <v>32390</v>
      </c>
      <c r="H11" s="86">
        <f>SVB.BOT.Ber.!I11</f>
        <v>32489</v>
      </c>
      <c r="I11" s="86">
        <f>SVB.BOT.Ber.!J11</f>
        <v>32974</v>
      </c>
      <c r="J11" s="86">
        <f>SVB.BOT.Ber.!K11</f>
        <v>33555</v>
      </c>
      <c r="K11" s="86">
        <f>SVB.BOT.Ber.!L11</f>
        <v>33892</v>
      </c>
      <c r="L11" s="86">
        <f>SVB.BOT.Ber.!M11</f>
        <v>33557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SVB.BOT.Ber.!G14+SVB.BOT.Ber.!G15</f>
        <v>629</v>
      </c>
      <c r="G12" s="92">
        <f>SVB.BOT.Ber.!H14+SVB.BOT.Ber.!H15</f>
        <v>646</v>
      </c>
      <c r="H12" s="92">
        <f>SVB.BOT.Ber.!I14+SVB.BOT.Ber.!I15</f>
        <v>756</v>
      </c>
      <c r="I12" s="92">
        <f>SVB.BOT.Ber.!J14+SVB.BOT.Ber.!J15</f>
        <v>759</v>
      </c>
      <c r="J12" s="92">
        <f>SVB.BOT.Ber.!K14+SVB.BOT.Ber.!K15</f>
        <v>793</v>
      </c>
      <c r="K12" s="92">
        <f>SVB.BOT.Ber.!L14+SVB.BOT.Ber.!L15</f>
        <v>790</v>
      </c>
      <c r="L12" s="92">
        <f>SVB.BOT.Ber.!M14+SVB.BOT.Ber.!M15</f>
        <v>787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SVB.BOT.Ber.!G17+SVB.BOT.Ber.!G18+SVB.BOT.Ber.!G19+SVB.BOT.Ber.!G20+SVB.BOT.Ber.!G24+SVB.BOT.Ber.!G25+SVB.BOT.Ber.!G26+SVB.BOT.Ber.!G21+SVB.BOT.Ber.!G34</f>
        <v>9380</v>
      </c>
      <c r="G13" s="92">
        <f>SVB.BOT.Ber.!H17+SVB.BOT.Ber.!H18+SVB.BOT.Ber.!H19+SVB.BOT.Ber.!H20+SVB.BOT.Ber.!H24+SVB.BOT.Ber.!H25+SVB.BOT.Ber.!H26+SVB.BOT.Ber.!H21+SVB.BOT.Ber.!H34</f>
        <v>8772</v>
      </c>
      <c r="H13" s="92">
        <f>SVB.BOT.Ber.!I17+SVB.BOT.Ber.!I18+SVB.BOT.Ber.!I19+SVB.BOT.Ber.!I20+SVB.BOT.Ber.!I24+SVB.BOT.Ber.!I25+SVB.BOT.Ber.!I26+SVB.BOT.Ber.!I21+SVB.BOT.Ber.!I34</f>
        <v>8653</v>
      </c>
      <c r="I13" s="92">
        <f>SVB.BOT.Ber.!J17+SVB.BOT.Ber.!J18+SVB.BOT.Ber.!J19+SVB.BOT.Ber.!J20+SVB.BOT.Ber.!J24+SVB.BOT.Ber.!J25+SVB.BOT.Ber.!J26+SVB.BOT.Ber.!J21+SVB.BOT.Ber.!J34</f>
        <v>8433</v>
      </c>
      <c r="J13" s="92">
        <f>SVB.BOT.Ber.!K17+SVB.BOT.Ber.!K18+SVB.BOT.Ber.!K19+SVB.BOT.Ber.!K20+SVB.BOT.Ber.!K24+SVB.BOT.Ber.!K25+SVB.BOT.Ber.!K26+SVB.BOT.Ber.!K21+SVB.BOT.Ber.!K34</f>
        <v>8157</v>
      </c>
      <c r="K13" s="92">
        <f>SVB.BOT.Ber.!L17+SVB.BOT.Ber.!L18+SVB.BOT.Ber.!L19+SVB.BOT.Ber.!L20+SVB.BOT.Ber.!L24+SVB.BOT.Ber.!L25+SVB.BOT.Ber.!L26+SVB.BOT.Ber.!L21+SVB.BOT.Ber.!L34</f>
        <v>7612</v>
      </c>
      <c r="L13" s="92">
        <f>SVB.BOT.Ber.!M17+SVB.BOT.Ber.!M18+SVB.BOT.Ber.!M19+SVB.BOT.Ber.!M20+SVB.BOT.Ber.!M24+SVB.BOT.Ber.!M25+SVB.BOT.Ber.!M26+SVB.BOT.Ber.!M21+SVB.BOT.Ber.!M34</f>
        <v>6378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SVB.BOT.Ber.!G28+SVB.BOT.Ber.!G29+SVB.BOT.Ber.!G30+SVB.BOT.Ber.!G31</f>
        <v>1874</v>
      </c>
      <c r="G14" s="92">
        <f>SVB.BOT.Ber.!H28+SVB.BOT.Ber.!H29+SVB.BOT.Ber.!H30+SVB.BOT.Ber.!H31</f>
        <v>1910</v>
      </c>
      <c r="H14" s="92">
        <f>SVB.BOT.Ber.!I28+SVB.BOT.Ber.!I29+SVB.BOT.Ber.!I30+SVB.BOT.Ber.!I31</f>
        <v>1972</v>
      </c>
      <c r="I14" s="92">
        <f>SVB.BOT.Ber.!J28+SVB.BOT.Ber.!J29+SVB.BOT.Ber.!J30+SVB.BOT.Ber.!J31</f>
        <v>2059</v>
      </c>
      <c r="J14" s="92">
        <f>SVB.BOT.Ber.!K28+SVB.BOT.Ber.!K29+SVB.BOT.Ber.!K30+SVB.BOT.Ber.!K31</f>
        <v>2231</v>
      </c>
      <c r="K14" s="92">
        <f>SVB.BOT.Ber.!L28+SVB.BOT.Ber.!L29+SVB.BOT.Ber.!L30+SVB.BOT.Ber.!L31</f>
        <v>2580</v>
      </c>
      <c r="L14" s="92">
        <f>SVB.BOT.Ber.!M28+SVB.BOT.Ber.!M29+SVB.BOT.Ber.!M30+SVB.BOT.Ber.!M31</f>
        <v>3158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SVB.BOT.Ber.!G64+SVB.BOT.Ber.!G65+SVB.BOT.Ber.!G66</f>
        <v>451</v>
      </c>
      <c r="G15" s="92">
        <f>SVB.BOT.Ber.!H64+SVB.BOT.Ber.!H65+SVB.BOT.Ber.!H66</f>
        <v>472</v>
      </c>
      <c r="H15" s="92">
        <f>SVB.BOT.Ber.!I64+SVB.BOT.Ber.!I65+SVB.BOT.Ber.!I66</f>
        <v>483</v>
      </c>
      <c r="I15" s="92">
        <f>SVB.BOT.Ber.!J64+SVB.BOT.Ber.!J65+SVB.BOT.Ber.!J66</f>
        <v>499</v>
      </c>
      <c r="J15" s="92">
        <f>SVB.BOT.Ber.!K64+SVB.BOT.Ber.!K65+SVB.BOT.Ber.!K66</f>
        <v>536</v>
      </c>
      <c r="K15" s="92">
        <f>SVB.BOT.Ber.!L64+SVB.BOT.Ber.!L65+SVB.BOT.Ber.!L66</f>
        <v>556</v>
      </c>
      <c r="L15" s="92">
        <f>SVB.BOT.Ber.!M64+SVB.BOT.Ber.!M65+SVB.BOT.Ber.!M66</f>
        <v>542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SVB.BOT.Ber.!G72+SVB.BOT.Ber.!G74+SVB.BOT.Ber.!G69+SVB.BOT.Ber.!G77</f>
        <v>3958</v>
      </c>
      <c r="G16" s="92">
        <f>SVB.BOT.Ber.!H72+SVB.BOT.Ber.!H74+SVB.BOT.Ber.!H69+SVB.BOT.Ber.!H77</f>
        <v>4194</v>
      </c>
      <c r="H16" s="92">
        <f>SVB.BOT.Ber.!I72+SVB.BOT.Ber.!I74+SVB.BOT.Ber.!I69+SVB.BOT.Ber.!I77</f>
        <v>4338</v>
      </c>
      <c r="I16" s="92">
        <f>SVB.BOT.Ber.!J72+SVB.BOT.Ber.!J74+SVB.BOT.Ber.!J69+SVB.BOT.Ber.!J77</f>
        <v>4434</v>
      </c>
      <c r="J16" s="92">
        <f>SVB.BOT.Ber.!K72+SVB.BOT.Ber.!K74+SVB.BOT.Ber.!K69+SVB.BOT.Ber.!K77</f>
        <v>4706</v>
      </c>
      <c r="K16" s="92">
        <f>SVB.BOT.Ber.!L72+SVB.BOT.Ber.!L74+SVB.BOT.Ber.!L69+SVB.BOT.Ber.!L77</f>
        <v>5053</v>
      </c>
      <c r="L16" s="92">
        <f>SVB.BOT.Ber.!M72+SVB.BOT.Ber.!M74+SVB.BOT.Ber.!M69+SVB.BOT.Ber.!M77</f>
        <v>5120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SVB.BOT.Ber.!G52+SVB.BOT.Ber.!G53+SVB.BOT.Ber.!G35</f>
        <v>3916</v>
      </c>
      <c r="G17" s="92">
        <f>SVB.BOT.Ber.!H52+SVB.BOT.Ber.!H53+SVB.BOT.Ber.!H35</f>
        <v>3928</v>
      </c>
      <c r="H17" s="92">
        <f>SVB.BOT.Ber.!I52+SVB.BOT.Ber.!I53+SVB.BOT.Ber.!I35</f>
        <v>4133</v>
      </c>
      <c r="I17" s="92">
        <f>SVB.BOT.Ber.!J52+SVB.BOT.Ber.!J53+SVB.BOT.Ber.!J35</f>
        <v>4249</v>
      </c>
      <c r="J17" s="92">
        <f>SVB.BOT.Ber.!K52+SVB.BOT.Ber.!K53+SVB.BOT.Ber.!K35</f>
        <v>4186</v>
      </c>
      <c r="K17" s="92">
        <f>SVB.BOT.Ber.!L52+SVB.BOT.Ber.!L53+SVB.BOT.Ber.!L35</f>
        <v>3994</v>
      </c>
      <c r="L17" s="92">
        <f>SVB.BOT.Ber.!M52+SVB.BOT.Ber.!M53+SVB.BOT.Ber.!M35</f>
        <v>4001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SVB.BOT.Ber.!G55+SVB.BOT.Ber.!G57+SVB.BOT.Ber.!G60</f>
        <v>4996</v>
      </c>
      <c r="G18" s="92">
        <f>SVB.BOT.Ber.!H55+SVB.BOT.Ber.!H57+SVB.BOT.Ber.!H60</f>
        <v>4943</v>
      </c>
      <c r="H18" s="92">
        <f>SVB.BOT.Ber.!I55+SVB.BOT.Ber.!I57+SVB.BOT.Ber.!I60</f>
        <v>4877</v>
      </c>
      <c r="I18" s="92">
        <f>SVB.BOT.Ber.!J55+SVB.BOT.Ber.!J57+SVB.BOT.Ber.!J60</f>
        <v>4884</v>
      </c>
      <c r="J18" s="92">
        <f>SVB.BOT.Ber.!K55+SVB.BOT.Ber.!K57+SVB.BOT.Ber.!K60</f>
        <v>4890</v>
      </c>
      <c r="K18" s="92">
        <f>SVB.BOT.Ber.!L55+SVB.BOT.Ber.!L57+SVB.BOT.Ber.!L60</f>
        <v>4929</v>
      </c>
      <c r="L18" s="92">
        <f>SVB.BOT.Ber.!M55+SVB.BOT.Ber.!M57+SVB.BOT.Ber.!M60</f>
        <v>4931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SVB.BOT.Ber.!G38+SVB.BOT.Ber.!G39+SVB.BOT.Ber.!G41+SVB.BOT.Ber.!G44</f>
        <v>6230</v>
      </c>
      <c r="G19" s="92">
        <f>SVB.BOT.Ber.!H38+SVB.BOT.Ber.!H39+SVB.BOT.Ber.!H41+SVB.BOT.Ber.!H44</f>
        <v>6603</v>
      </c>
      <c r="H19" s="92">
        <f>SVB.BOT.Ber.!I38+SVB.BOT.Ber.!I39+SVB.BOT.Ber.!I41+SVB.BOT.Ber.!I44</f>
        <v>6954</v>
      </c>
      <c r="I19" s="92">
        <f>SVB.BOT.Ber.!J38+SVB.BOT.Ber.!J39+SVB.BOT.Ber.!J41+SVB.BOT.Ber.!J44</f>
        <v>7285</v>
      </c>
      <c r="J19" s="92">
        <f>SVB.BOT.Ber.!K38+SVB.BOT.Ber.!K39+SVB.BOT.Ber.!K41+SVB.BOT.Ber.!K44</f>
        <v>7644</v>
      </c>
      <c r="K19" s="92">
        <f>SVB.BOT.Ber.!L38+SVB.BOT.Ber.!L39+SVB.BOT.Ber.!L41+SVB.BOT.Ber.!L44</f>
        <v>7946</v>
      </c>
      <c r="L19" s="92">
        <f>SVB.BOT.Ber.!M38+SVB.BOT.Ber.!M39+SVB.BOT.Ber.!M41+SVB.BOT.Ber.!M44</f>
        <v>8173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SVB.BOT.Ber.!G48+SVB.BOT.Ber.!G61+SVB.BOT.Ber.!G49+SVB.BOT.Ber.!G22</f>
        <v>234</v>
      </c>
      <c r="G20" s="92">
        <f>SVB.BOT.Ber.!H48+SVB.BOT.Ber.!H61+SVB.BOT.Ber.!H49+SVB.BOT.Ber.!H22</f>
        <v>251</v>
      </c>
      <c r="H20" s="92">
        <f>SVB.BOT.Ber.!I48+SVB.BOT.Ber.!I61+SVB.BOT.Ber.!I49+SVB.BOT.Ber.!I22</f>
        <v>256</v>
      </c>
      <c r="I20" s="92">
        <f>SVB.BOT.Ber.!J48+SVB.BOT.Ber.!J61+SVB.BOT.Ber.!J49+SVB.BOT.Ber.!J22</f>
        <v>314</v>
      </c>
      <c r="J20" s="92">
        <f>SVB.BOT.Ber.!K48+SVB.BOT.Ber.!K61+SVB.BOT.Ber.!K49+SVB.BOT.Ber.!K22</f>
        <v>349</v>
      </c>
      <c r="K20" s="92">
        <f>SVB.BOT.Ber.!L48+SVB.BOT.Ber.!L61+SVB.BOT.Ber.!L49+SVB.BOT.Ber.!L22</f>
        <v>353</v>
      </c>
      <c r="L20" s="92">
        <f>SVB.BOT.Ber.!M48+SVB.BOT.Ber.!M61+SVB.BOT.Ber.!M49+SVB.BOT.Ber.!M22</f>
        <v>351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1</v>
      </c>
      <c r="G21" s="92">
        <f>G11-G12-G13-G14-G15-G16-G17-G18-G19-G20-G22</f>
        <v>5</v>
      </c>
      <c r="H21" s="92">
        <f>H11-H12-H13-H14-H15-H16-H17-H18-H19-H20-H22</f>
        <v>3</v>
      </c>
      <c r="I21" s="92">
        <f t="shared" ref="I21:L21" si="0">I11-I12-I13-I14-I15-I16-I17-I18-I19-I20-I22</f>
        <v>6</v>
      </c>
      <c r="J21" s="92">
        <f t="shared" si="0"/>
        <v>4</v>
      </c>
      <c r="K21" s="92">
        <f t="shared" ref="K21" si="1">K11-K12-K13-K14-K15-K16-K17-K18-K19-K20-K22</f>
        <v>11</v>
      </c>
      <c r="L21" s="92">
        <f t="shared" si="0"/>
        <v>15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SVB.BOT.Ber.!G78</f>
        <v>765</v>
      </c>
      <c r="G22" s="43">
        <f>SVB.BOT.Ber.!H78</f>
        <v>666</v>
      </c>
      <c r="H22" s="43">
        <f>SVB.BOT.Ber.!I78</f>
        <v>64</v>
      </c>
      <c r="I22" s="43">
        <f>SVB.BOT.Ber.!J78</f>
        <v>52</v>
      </c>
      <c r="J22" s="43">
        <f>SVB.BOT.Ber.!K78</f>
        <v>59</v>
      </c>
      <c r="K22" s="43">
        <f>SVB.BOT.Ber.!L78</f>
        <v>68</v>
      </c>
      <c r="L22" s="43">
        <f>SVB.BOT.Ber.!M78</f>
        <v>101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32434</v>
      </c>
      <c r="G23" s="91">
        <f>SUM(G12:G22)</f>
        <v>32390</v>
      </c>
      <c r="H23" s="91">
        <f>SUM(H12:H22)</f>
        <v>32489</v>
      </c>
      <c r="I23" s="91">
        <f t="shared" ref="I23:L23" si="2">SUM(I12:I22)</f>
        <v>32974</v>
      </c>
      <c r="J23" s="91">
        <f t="shared" si="2"/>
        <v>33555</v>
      </c>
      <c r="K23" s="91">
        <f>SUM(K12:K22)</f>
        <v>33892</v>
      </c>
      <c r="L23" s="91">
        <f t="shared" si="2"/>
        <v>33557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5" t="s">
        <v>202</v>
      </c>
    </row>
    <row r="29" spans="1:18" x14ac:dyDescent="0.25">
      <c r="C29" s="31" t="s">
        <v>6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32434</v>
      </c>
      <c r="G36" s="86">
        <v>32390</v>
      </c>
      <c r="H36" s="86">
        <v>126140</v>
      </c>
      <c r="I36" s="86">
        <v>127786</v>
      </c>
      <c r="J36" s="94">
        <v>130040</v>
      </c>
      <c r="K36" s="94">
        <v>33892</v>
      </c>
      <c r="L36" s="95">
        <v>33557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1.9393229327249184</v>
      </c>
      <c r="G37" s="96">
        <f>G12/$G$36*100</f>
        <v>1.9944427292374187</v>
      </c>
      <c r="H37" s="96">
        <f>H12/$H$11*100</f>
        <v>2.3269414263289114</v>
      </c>
      <c r="I37" s="96">
        <f>I12/$I$11*100</f>
        <v>2.3018135500697521</v>
      </c>
      <c r="J37" s="96">
        <f>J12/$J$11*100</f>
        <v>2.3632841603337806</v>
      </c>
      <c r="K37" s="96">
        <f>K12/$K$11*100</f>
        <v>2.330933553640977</v>
      </c>
      <c r="L37" s="96">
        <f>L12/$L$11*100</f>
        <v>2.3452632833685967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28.92026885367207</v>
      </c>
      <c r="G38" s="96">
        <f t="shared" ref="G38:G47" si="4">G13/$G$36*100</f>
        <v>27.082432849644949</v>
      </c>
      <c r="H38" s="96">
        <f t="shared" ref="H38:H47" si="5">H13/$H$11*100</f>
        <v>26.633629843947183</v>
      </c>
      <c r="I38" s="96">
        <f t="shared" ref="I38:I47" si="6">I13/$I$11*100</f>
        <v>25.574695214411353</v>
      </c>
      <c r="J38" s="96">
        <f t="shared" ref="J38:J47" si="7">J13/$J$11*100</f>
        <v>24.309342869915067</v>
      </c>
      <c r="K38" s="96">
        <f t="shared" ref="K38:K47" si="8">K13/$K$11*100</f>
        <v>22.459577481411543</v>
      </c>
      <c r="L38" s="96">
        <f t="shared" ref="L38:L47" si="9">L13/$L$11*100</f>
        <v>19.006466609053252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5.777887402108898</v>
      </c>
      <c r="G39" s="96">
        <f t="shared" si="4"/>
        <v>5.896881753627663</v>
      </c>
      <c r="H39" s="96">
        <f t="shared" si="5"/>
        <v>6.0697466834928742</v>
      </c>
      <c r="I39" s="96">
        <f t="shared" si="6"/>
        <v>6.2443137017043728</v>
      </c>
      <c r="J39" s="96">
        <f t="shared" si="7"/>
        <v>6.6487855759201313</v>
      </c>
      <c r="K39" s="96">
        <f t="shared" si="8"/>
        <v>7.6124159093591413</v>
      </c>
      <c r="L39" s="96">
        <f t="shared" si="9"/>
        <v>9.4108531751944451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1.3905161250539557</v>
      </c>
      <c r="G40" s="96">
        <f t="shared" si="4"/>
        <v>1.4572398888545848</v>
      </c>
      <c r="H40" s="96">
        <f t="shared" si="5"/>
        <v>1.4866570223768045</v>
      </c>
      <c r="I40" s="96">
        <f t="shared" si="6"/>
        <v>1.5133135197428278</v>
      </c>
      <c r="J40" s="96">
        <f t="shared" si="7"/>
        <v>1.5973774400238414</v>
      </c>
      <c r="K40" s="96">
        <f t="shared" si="8"/>
        <v>1.6405051339549157</v>
      </c>
      <c r="L40" s="96">
        <f t="shared" si="9"/>
        <v>1.6151622612271659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12.203243509897021</v>
      </c>
      <c r="G41" s="96">
        <f t="shared" si="4"/>
        <v>12.948440876813832</v>
      </c>
      <c r="H41" s="96">
        <f t="shared" si="5"/>
        <v>13.352211517744466</v>
      </c>
      <c r="I41" s="96">
        <f t="shared" si="6"/>
        <v>13.446958209498391</v>
      </c>
      <c r="J41" s="96">
        <f t="shared" si="7"/>
        <v>14.024735508866041</v>
      </c>
      <c r="K41" s="96">
        <f t="shared" si="8"/>
        <v>14.909123096896023</v>
      </c>
      <c r="L41" s="96">
        <f t="shared" si="9"/>
        <v>15.257621360669905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12.073749768761177</v>
      </c>
      <c r="G42" s="96">
        <f t="shared" si="4"/>
        <v>12.127199753010188</v>
      </c>
      <c r="H42" s="96">
        <f t="shared" si="5"/>
        <v>12.721228723567975</v>
      </c>
      <c r="I42" s="96">
        <f t="shared" si="6"/>
        <v>12.885910110996543</v>
      </c>
      <c r="J42" s="96">
        <f t="shared" si="7"/>
        <v>12.475040977499626</v>
      </c>
      <c r="K42" s="96">
        <f t="shared" si="8"/>
        <v>11.784491915496282</v>
      </c>
      <c r="L42" s="96">
        <f t="shared" si="9"/>
        <v>11.922996692195369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15.403588826540052</v>
      </c>
      <c r="G43" s="96">
        <f t="shared" si="4"/>
        <v>15.260882988576721</v>
      </c>
      <c r="H43" s="96">
        <f t="shared" si="5"/>
        <v>15.011234571701189</v>
      </c>
      <c r="I43" s="96">
        <f t="shared" si="6"/>
        <v>14.811669800448838</v>
      </c>
      <c r="J43" s="96">
        <f t="shared" si="7"/>
        <v>14.573088958426464</v>
      </c>
      <c r="K43" s="96">
        <f t="shared" si="8"/>
        <v>14.543255045438453</v>
      </c>
      <c r="L43" s="96">
        <f t="shared" si="9"/>
        <v>14.6944005721608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19.20823826848369</v>
      </c>
      <c r="G44" s="96">
        <f t="shared" si="4"/>
        <v>20.385921580734795</v>
      </c>
      <c r="H44" s="96">
        <f t="shared" si="5"/>
        <v>21.404167564406414</v>
      </c>
      <c r="I44" s="96">
        <f t="shared" si="6"/>
        <v>22.093164311275551</v>
      </c>
      <c r="J44" s="96">
        <f t="shared" si="7"/>
        <v>22.780509611086277</v>
      </c>
      <c r="K44" s="96">
        <f t="shared" si="8"/>
        <v>23.445060781305322</v>
      </c>
      <c r="L44" s="96">
        <f t="shared" si="9"/>
        <v>24.355574097803736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0.72146512918542272</v>
      </c>
      <c r="G45" s="96">
        <f t="shared" si="4"/>
        <v>0.77493053411546775</v>
      </c>
      <c r="H45" s="96">
        <f t="shared" si="5"/>
        <v>0.78795900150820286</v>
      </c>
      <c r="I45" s="96">
        <f t="shared" si="6"/>
        <v>0.95226542124097779</v>
      </c>
      <c r="J45" s="96">
        <f t="shared" si="7"/>
        <v>1.0400834450901504</v>
      </c>
      <c r="K45" s="96">
        <f t="shared" si="8"/>
        <v>1.0415437271332468</v>
      </c>
      <c r="L45" s="96">
        <f t="shared" si="9"/>
        <v>1.0459814643740502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3.0831843127582166E-3</v>
      </c>
      <c r="G46" s="96">
        <f t="shared" si="4"/>
        <v>1.5436863229391787E-2</v>
      </c>
      <c r="H46" s="96">
        <f t="shared" si="5"/>
        <v>9.233894548924251E-3</v>
      </c>
      <c r="I46" s="96">
        <f t="shared" si="6"/>
        <v>1.8196154546005944E-2</v>
      </c>
      <c r="J46" s="96">
        <f t="shared" si="7"/>
        <v>1.1920727164357025E-2</v>
      </c>
      <c r="K46" s="96">
        <f t="shared" si="8"/>
        <v>3.2456036822849053E-2</v>
      </c>
      <c r="L46" s="96">
        <f t="shared" si="9"/>
        <v>4.4700062580087609E-2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2.3586359992600356</v>
      </c>
      <c r="G47" s="96">
        <f t="shared" si="4"/>
        <v>2.0561901821549862</v>
      </c>
      <c r="H47" s="96">
        <f t="shared" si="5"/>
        <v>0.19698975037705072</v>
      </c>
      <c r="I47" s="96">
        <f t="shared" si="6"/>
        <v>0.15770000606538487</v>
      </c>
      <c r="J47" s="96">
        <f t="shared" si="7"/>
        <v>0.17583072567426614</v>
      </c>
      <c r="K47" s="96">
        <f t="shared" si="8"/>
        <v>0.20063731854124867</v>
      </c>
      <c r="L47" s="96">
        <f t="shared" si="9"/>
        <v>0.30098042137258996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32434</v>
      </c>
      <c r="H11" s="70">
        <v>32390</v>
      </c>
      <c r="I11" s="70">
        <v>32489</v>
      </c>
      <c r="J11" s="70">
        <v>32974</v>
      </c>
      <c r="K11" s="71">
        <v>33555</v>
      </c>
      <c r="L11" s="72">
        <v>33892</v>
      </c>
      <c r="M11" s="72">
        <v>33557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11382</v>
      </c>
      <c r="H12" s="70">
        <v>10824</v>
      </c>
      <c r="I12" s="70">
        <v>10856</v>
      </c>
      <c r="J12" s="70">
        <v>10725</v>
      </c>
      <c r="K12" s="71">
        <v>10622</v>
      </c>
      <c r="L12" s="73">
        <v>10427</v>
      </c>
      <c r="M12" s="73">
        <v>9783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629</v>
      </c>
      <c r="H13" s="70">
        <v>646</v>
      </c>
      <c r="I13" s="70">
        <v>756</v>
      </c>
      <c r="J13" s="70">
        <v>759</v>
      </c>
      <c r="K13" s="71">
        <v>793</v>
      </c>
      <c r="L13" s="73">
        <v>790</v>
      </c>
      <c r="M13" s="73">
        <v>787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89</v>
      </c>
      <c r="H14" s="65">
        <v>97</v>
      </c>
      <c r="I14" s="65">
        <v>167</v>
      </c>
      <c r="J14" s="65">
        <v>180</v>
      </c>
      <c r="K14" s="66">
        <v>190</v>
      </c>
      <c r="L14" s="68">
        <v>207</v>
      </c>
      <c r="M14" s="68">
        <v>203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540</v>
      </c>
      <c r="H15" s="65">
        <v>549</v>
      </c>
      <c r="I15" s="65">
        <v>589</v>
      </c>
      <c r="J15" s="65">
        <v>579</v>
      </c>
      <c r="K15" s="66">
        <v>603</v>
      </c>
      <c r="L15" s="68">
        <v>583</v>
      </c>
      <c r="M15" s="68">
        <v>584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6012</v>
      </c>
      <c r="H16" s="70">
        <v>5430</v>
      </c>
      <c r="I16" s="70">
        <v>5058</v>
      </c>
      <c r="J16" s="70">
        <v>4901</v>
      </c>
      <c r="K16" s="71">
        <v>4555</v>
      </c>
      <c r="L16" s="73">
        <v>3932</v>
      </c>
      <c r="M16" s="73">
        <v>2840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3816</v>
      </c>
      <c r="H17" s="65">
        <v>3354</v>
      </c>
      <c r="I17" s="65">
        <v>2902</v>
      </c>
      <c r="J17" s="65">
        <v>2624</v>
      </c>
      <c r="K17" s="66">
        <v>2198</v>
      </c>
      <c r="L17" s="68">
        <v>1630</v>
      </c>
      <c r="M17" s="68">
        <v>730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540</v>
      </c>
      <c r="H18" s="65">
        <v>520</v>
      </c>
      <c r="I18" s="65">
        <v>537</v>
      </c>
      <c r="J18" s="65">
        <v>550</v>
      </c>
      <c r="K18" s="66">
        <v>555</v>
      </c>
      <c r="L18" s="68">
        <v>550</v>
      </c>
      <c r="M18" s="68">
        <v>555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474</v>
      </c>
      <c r="H19" s="65">
        <v>406</v>
      </c>
      <c r="I19" s="65">
        <v>377</v>
      </c>
      <c r="J19" s="65">
        <v>380</v>
      </c>
      <c r="K19" s="66">
        <v>383</v>
      </c>
      <c r="L19" s="68">
        <v>345</v>
      </c>
      <c r="M19" s="68">
        <v>215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963</v>
      </c>
      <c r="H20" s="65">
        <v>930</v>
      </c>
      <c r="I20" s="65">
        <v>1010</v>
      </c>
      <c r="J20" s="65">
        <v>1099</v>
      </c>
      <c r="K20" s="66">
        <v>1170</v>
      </c>
      <c r="L20" s="68">
        <v>1162</v>
      </c>
      <c r="M20" s="68">
        <v>1092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175</v>
      </c>
      <c r="H21" s="65">
        <v>174</v>
      </c>
      <c r="I21" s="65">
        <v>182</v>
      </c>
      <c r="J21" s="65">
        <v>199</v>
      </c>
      <c r="K21" s="66">
        <v>197</v>
      </c>
      <c r="L21" s="68">
        <v>194</v>
      </c>
      <c r="M21" s="68">
        <v>200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44</v>
      </c>
      <c r="H22" s="65">
        <v>46</v>
      </c>
      <c r="I22" s="65">
        <v>50</v>
      </c>
      <c r="J22" s="65">
        <v>49</v>
      </c>
      <c r="K22" s="66">
        <v>52</v>
      </c>
      <c r="L22" s="68">
        <v>51</v>
      </c>
      <c r="M22" s="68">
        <v>48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2867</v>
      </c>
      <c r="H23" s="70">
        <v>2838</v>
      </c>
      <c r="I23" s="70">
        <v>3070</v>
      </c>
      <c r="J23" s="70">
        <v>3006</v>
      </c>
      <c r="K23" s="71">
        <v>3043</v>
      </c>
      <c r="L23" s="73">
        <v>3125</v>
      </c>
      <c r="M23" s="73">
        <v>2998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1307</v>
      </c>
      <c r="H24" s="65">
        <v>1322</v>
      </c>
      <c r="I24" s="65">
        <v>1519</v>
      </c>
      <c r="J24" s="65">
        <v>1445</v>
      </c>
      <c r="K24" s="66">
        <v>1440</v>
      </c>
      <c r="L24" s="68">
        <v>1506</v>
      </c>
      <c r="M24" s="68">
        <v>1405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1044</v>
      </c>
      <c r="H25" s="65">
        <v>1012</v>
      </c>
      <c r="I25" s="65">
        <v>1049</v>
      </c>
      <c r="J25" s="65">
        <v>1043</v>
      </c>
      <c r="K25" s="66">
        <v>1056</v>
      </c>
      <c r="L25" s="68">
        <v>1081</v>
      </c>
      <c r="M25" s="68">
        <v>1046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516</v>
      </c>
      <c r="H26" s="65">
        <v>504</v>
      </c>
      <c r="I26" s="65">
        <v>502</v>
      </c>
      <c r="J26" s="65">
        <v>518</v>
      </c>
      <c r="K26" s="66">
        <v>547</v>
      </c>
      <c r="L26" s="68">
        <v>538</v>
      </c>
      <c r="M26" s="68">
        <v>547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1874</v>
      </c>
      <c r="H27" s="65">
        <v>1910</v>
      </c>
      <c r="I27" s="65">
        <v>1972</v>
      </c>
      <c r="J27" s="65">
        <v>2059</v>
      </c>
      <c r="K27" s="66">
        <v>2231</v>
      </c>
      <c r="L27" s="68">
        <v>2580</v>
      </c>
      <c r="M27" s="68">
        <v>3158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273</v>
      </c>
      <c r="H28" s="65">
        <v>284</v>
      </c>
      <c r="I28" s="65">
        <v>279</v>
      </c>
      <c r="J28" s="65">
        <v>289</v>
      </c>
      <c r="K28" s="66">
        <v>302</v>
      </c>
      <c r="L28" s="68">
        <v>315</v>
      </c>
      <c r="M28" s="68">
        <v>334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596</v>
      </c>
      <c r="H29" s="65">
        <v>626</v>
      </c>
      <c r="I29" s="65">
        <v>667</v>
      </c>
      <c r="J29" s="65">
        <v>696</v>
      </c>
      <c r="K29" s="66">
        <v>779</v>
      </c>
      <c r="L29" s="68">
        <v>1057</v>
      </c>
      <c r="M29" s="68">
        <v>1406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285</v>
      </c>
      <c r="H30" s="65">
        <v>297</v>
      </c>
      <c r="I30" s="65">
        <v>322</v>
      </c>
      <c r="J30" s="65">
        <v>351</v>
      </c>
      <c r="K30" s="66">
        <v>377</v>
      </c>
      <c r="L30" s="68">
        <v>409</v>
      </c>
      <c r="M30" s="68">
        <v>552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720</v>
      </c>
      <c r="H31" s="65">
        <v>703</v>
      </c>
      <c r="I31" s="65">
        <v>704</v>
      </c>
      <c r="J31" s="65">
        <v>723</v>
      </c>
      <c r="K31" s="66">
        <v>773</v>
      </c>
      <c r="L31" s="68">
        <v>799</v>
      </c>
      <c r="M31" s="68">
        <v>866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7604</v>
      </c>
      <c r="H32" s="70">
        <v>7955</v>
      </c>
      <c r="I32" s="70">
        <v>8418</v>
      </c>
      <c r="J32" s="70">
        <v>8916</v>
      </c>
      <c r="K32" s="71">
        <v>9200</v>
      </c>
      <c r="L32" s="73">
        <v>9352</v>
      </c>
      <c r="M32" s="73">
        <v>9552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1301</v>
      </c>
      <c r="H33" s="70">
        <v>1271</v>
      </c>
      <c r="I33" s="70">
        <v>1375</v>
      </c>
      <c r="J33" s="70">
        <v>1502</v>
      </c>
      <c r="K33" s="71">
        <v>1423</v>
      </c>
      <c r="L33" s="73">
        <v>1255</v>
      </c>
      <c r="M33" s="73">
        <v>1214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545</v>
      </c>
      <c r="H34" s="65">
        <v>550</v>
      </c>
      <c r="I34" s="65">
        <v>575</v>
      </c>
      <c r="J34" s="65">
        <v>575</v>
      </c>
      <c r="K34" s="66">
        <v>611</v>
      </c>
      <c r="L34" s="68">
        <v>606</v>
      </c>
      <c r="M34" s="68">
        <v>588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756</v>
      </c>
      <c r="H35" s="65">
        <v>721</v>
      </c>
      <c r="I35" s="65">
        <v>800</v>
      </c>
      <c r="J35" s="65">
        <v>927</v>
      </c>
      <c r="K35" s="66">
        <v>812</v>
      </c>
      <c r="L35" s="68">
        <v>649</v>
      </c>
      <c r="M35" s="68">
        <v>626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611</v>
      </c>
      <c r="H36" s="65">
        <v>580</v>
      </c>
      <c r="I36" s="65">
        <v>651</v>
      </c>
      <c r="J36" s="65">
        <v>765</v>
      </c>
      <c r="K36" s="66">
        <v>652</v>
      </c>
      <c r="L36" s="68">
        <v>501</v>
      </c>
      <c r="M36" s="68">
        <v>486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4022</v>
      </c>
      <c r="H37" s="70">
        <v>4198</v>
      </c>
      <c r="I37" s="70">
        <v>4410</v>
      </c>
      <c r="J37" s="70">
        <v>4529</v>
      </c>
      <c r="K37" s="71">
        <v>4711</v>
      </c>
      <c r="L37" s="73">
        <v>4842</v>
      </c>
      <c r="M37" s="73">
        <v>4973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2969</v>
      </c>
      <c r="H38" s="65">
        <v>3083</v>
      </c>
      <c r="I38" s="65">
        <v>3230</v>
      </c>
      <c r="J38" s="65">
        <v>3262</v>
      </c>
      <c r="K38" s="66">
        <v>3367</v>
      </c>
      <c r="L38" s="68">
        <v>3404</v>
      </c>
      <c r="M38" s="68">
        <v>3512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1053</v>
      </c>
      <c r="H39" s="65">
        <v>1115</v>
      </c>
      <c r="I39" s="65">
        <v>1180</v>
      </c>
      <c r="J39" s="65">
        <v>1267</v>
      </c>
      <c r="K39" s="66">
        <v>1344</v>
      </c>
      <c r="L39" s="68">
        <v>1438</v>
      </c>
      <c r="M39" s="68">
        <v>1461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2281</v>
      </c>
      <c r="H40" s="70">
        <v>2486</v>
      </c>
      <c r="I40" s="70">
        <v>2633</v>
      </c>
      <c r="J40" s="70">
        <v>2885</v>
      </c>
      <c r="K40" s="71">
        <v>3066</v>
      </c>
      <c r="L40" s="73">
        <v>3255</v>
      </c>
      <c r="M40" s="73">
        <v>3365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1818</v>
      </c>
      <c r="H41" s="65">
        <v>2011</v>
      </c>
      <c r="I41" s="65">
        <v>2154</v>
      </c>
      <c r="J41" s="65">
        <v>2350</v>
      </c>
      <c r="K41" s="66">
        <v>2511</v>
      </c>
      <c r="L41" s="68">
        <v>2652</v>
      </c>
      <c r="M41" s="68">
        <v>2750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1475</v>
      </c>
      <c r="H42" s="65">
        <v>1633</v>
      </c>
      <c r="I42" s="65">
        <v>1717</v>
      </c>
      <c r="J42" s="65">
        <v>1881</v>
      </c>
      <c r="K42" s="66">
        <v>2041</v>
      </c>
      <c r="L42" s="68">
        <v>2146</v>
      </c>
      <c r="M42" s="68">
        <v>2214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881</v>
      </c>
      <c r="J43" s="65">
        <v>985</v>
      </c>
      <c r="K43" s="66">
        <v>1130</v>
      </c>
      <c r="L43" s="68">
        <v>1179</v>
      </c>
      <c r="M43" s="68">
        <v>1178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390</v>
      </c>
      <c r="H44" s="65">
        <v>394</v>
      </c>
      <c r="I44" s="65">
        <v>390</v>
      </c>
      <c r="J44" s="65">
        <v>406</v>
      </c>
      <c r="K44" s="66">
        <v>422</v>
      </c>
      <c r="L44" s="68">
        <v>452</v>
      </c>
      <c r="M44" s="68">
        <v>450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203</v>
      </c>
      <c r="H45" s="65">
        <v>196</v>
      </c>
      <c r="I45" s="65">
        <v>185</v>
      </c>
      <c r="J45" s="65">
        <v>194</v>
      </c>
      <c r="K45" s="66">
        <v>197</v>
      </c>
      <c r="L45" s="68">
        <v>210</v>
      </c>
      <c r="M45" s="68">
        <v>219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91</v>
      </c>
      <c r="H46" s="65">
        <v>94</v>
      </c>
      <c r="I46" s="65">
        <v>82</v>
      </c>
      <c r="J46" s="65">
        <v>73</v>
      </c>
      <c r="K46" s="66">
        <v>76</v>
      </c>
      <c r="L46" s="68">
        <v>81</v>
      </c>
      <c r="M46" s="68">
        <v>74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 t="s">
        <v>266</v>
      </c>
      <c r="H47" s="65" t="s">
        <v>266</v>
      </c>
      <c r="I47" s="65">
        <v>4</v>
      </c>
      <c r="J47" s="65">
        <v>3</v>
      </c>
      <c r="K47" s="66">
        <v>4</v>
      </c>
      <c r="L47" s="68">
        <v>3</v>
      </c>
      <c r="M47" s="68">
        <v>4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24</v>
      </c>
      <c r="H48" s="65">
        <v>27</v>
      </c>
      <c r="I48" s="65">
        <v>31</v>
      </c>
      <c r="J48" s="65">
        <v>43</v>
      </c>
      <c r="K48" s="66">
        <v>42</v>
      </c>
      <c r="L48" s="68">
        <v>46</v>
      </c>
      <c r="M48" s="68">
        <v>47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49</v>
      </c>
      <c r="H49" s="65">
        <v>54</v>
      </c>
      <c r="I49" s="65">
        <v>58</v>
      </c>
      <c r="J49" s="65">
        <v>86</v>
      </c>
      <c r="K49" s="66">
        <v>91</v>
      </c>
      <c r="L49" s="68">
        <v>105</v>
      </c>
      <c r="M49" s="68">
        <v>118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8273</v>
      </c>
      <c r="H50" s="70">
        <v>8274</v>
      </c>
      <c r="I50" s="70">
        <v>8327</v>
      </c>
      <c r="J50" s="70">
        <v>8342</v>
      </c>
      <c r="K50" s="71">
        <v>8428</v>
      </c>
      <c r="L50" s="73">
        <v>8425</v>
      </c>
      <c r="M50" s="73">
        <v>8444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3160</v>
      </c>
      <c r="H51" s="70">
        <v>3207</v>
      </c>
      <c r="I51" s="70">
        <v>3333</v>
      </c>
      <c r="J51" s="70">
        <v>3322</v>
      </c>
      <c r="K51" s="71">
        <v>3374</v>
      </c>
      <c r="L51" s="73">
        <v>3345</v>
      </c>
      <c r="M51" s="73">
        <v>3375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761</v>
      </c>
      <c r="H52" s="65">
        <v>779</v>
      </c>
      <c r="I52" s="65">
        <v>758</v>
      </c>
      <c r="J52" s="65">
        <v>820</v>
      </c>
      <c r="K52" s="66">
        <v>833</v>
      </c>
      <c r="L52" s="68">
        <v>837</v>
      </c>
      <c r="M52" s="68">
        <v>826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2399</v>
      </c>
      <c r="H53" s="65">
        <v>2428</v>
      </c>
      <c r="I53" s="65">
        <v>2575</v>
      </c>
      <c r="J53" s="65">
        <v>2502</v>
      </c>
      <c r="K53" s="66">
        <v>2541</v>
      </c>
      <c r="L53" s="68">
        <v>2508</v>
      </c>
      <c r="M53" s="68">
        <v>2549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3257</v>
      </c>
      <c r="H54" s="70">
        <v>3186</v>
      </c>
      <c r="I54" s="70">
        <v>3098</v>
      </c>
      <c r="J54" s="70">
        <v>3105</v>
      </c>
      <c r="K54" s="71">
        <v>3163</v>
      </c>
      <c r="L54" s="73">
        <v>3217</v>
      </c>
      <c r="M54" s="73">
        <v>3206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3257</v>
      </c>
      <c r="H55" s="65">
        <v>3186</v>
      </c>
      <c r="I55" s="65">
        <v>3098</v>
      </c>
      <c r="J55" s="65">
        <v>3105</v>
      </c>
      <c r="K55" s="66">
        <v>3163</v>
      </c>
      <c r="L55" s="68">
        <v>3217</v>
      </c>
      <c r="M55" s="68">
        <v>3206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1856</v>
      </c>
      <c r="H56" s="70">
        <v>1881</v>
      </c>
      <c r="I56" s="70">
        <v>1896</v>
      </c>
      <c r="J56" s="70">
        <v>1915</v>
      </c>
      <c r="K56" s="71">
        <v>1891</v>
      </c>
      <c r="L56" s="73">
        <v>1863</v>
      </c>
      <c r="M56" s="73">
        <v>1863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1006</v>
      </c>
      <c r="H57" s="65">
        <v>1010</v>
      </c>
      <c r="I57" s="65">
        <v>1022</v>
      </c>
      <c r="J57" s="65">
        <v>1005</v>
      </c>
      <c r="K57" s="66">
        <v>964</v>
      </c>
      <c r="L57" s="68">
        <v>951</v>
      </c>
      <c r="M57" s="68">
        <v>924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544</v>
      </c>
      <c r="H58" s="65">
        <v>554</v>
      </c>
      <c r="I58" s="65">
        <v>549</v>
      </c>
      <c r="J58" s="65">
        <v>534</v>
      </c>
      <c r="K58" s="66">
        <v>509</v>
      </c>
      <c r="L58" s="68">
        <v>487</v>
      </c>
      <c r="M58" s="68">
        <v>470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259</v>
      </c>
      <c r="H59" s="65">
        <v>264</v>
      </c>
      <c r="I59" s="65">
        <v>282</v>
      </c>
      <c r="J59" s="65">
        <v>280</v>
      </c>
      <c r="K59" s="66">
        <v>263</v>
      </c>
      <c r="L59" s="68">
        <v>267</v>
      </c>
      <c r="M59" s="68">
        <v>260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733</v>
      </c>
      <c r="H60" s="65">
        <v>747</v>
      </c>
      <c r="I60" s="65">
        <v>757</v>
      </c>
      <c r="J60" s="65">
        <v>774</v>
      </c>
      <c r="K60" s="66">
        <v>763</v>
      </c>
      <c r="L60" s="68">
        <v>761</v>
      </c>
      <c r="M60" s="68">
        <v>801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117</v>
      </c>
      <c r="H61" s="65">
        <v>124</v>
      </c>
      <c r="I61" s="65">
        <v>117</v>
      </c>
      <c r="J61" s="65">
        <v>136</v>
      </c>
      <c r="K61" s="66">
        <v>164</v>
      </c>
      <c r="L61" s="68">
        <v>151</v>
      </c>
      <c r="M61" s="68">
        <v>138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451</v>
      </c>
      <c r="H62" s="70">
        <v>472</v>
      </c>
      <c r="I62" s="70">
        <v>483</v>
      </c>
      <c r="J62" s="70">
        <v>499</v>
      </c>
      <c r="K62" s="71">
        <v>536</v>
      </c>
      <c r="L62" s="73">
        <v>556</v>
      </c>
      <c r="M62" s="73">
        <v>542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451</v>
      </c>
      <c r="H63" s="65">
        <v>472</v>
      </c>
      <c r="I63" s="65">
        <v>483</v>
      </c>
      <c r="J63" s="65">
        <v>499</v>
      </c>
      <c r="K63" s="66">
        <v>536</v>
      </c>
      <c r="L63" s="68">
        <v>556</v>
      </c>
      <c r="M63" s="68">
        <v>542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239</v>
      </c>
      <c r="H64" s="65">
        <v>257</v>
      </c>
      <c r="I64" s="65">
        <v>265</v>
      </c>
      <c r="J64" s="65">
        <v>268</v>
      </c>
      <c r="K64" s="66">
        <v>301</v>
      </c>
      <c r="L64" s="68">
        <v>307</v>
      </c>
      <c r="M64" s="68">
        <v>277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28</v>
      </c>
      <c r="H65" s="65">
        <v>27</v>
      </c>
      <c r="I65" s="65">
        <v>25</v>
      </c>
      <c r="J65" s="65">
        <v>26</v>
      </c>
      <c r="K65" s="66">
        <v>26</v>
      </c>
      <c r="L65" s="68">
        <v>28</v>
      </c>
      <c r="M65" s="68">
        <v>32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184</v>
      </c>
      <c r="H66" s="65">
        <v>188</v>
      </c>
      <c r="I66" s="65">
        <v>193</v>
      </c>
      <c r="J66" s="65">
        <v>205</v>
      </c>
      <c r="K66" s="66">
        <v>209</v>
      </c>
      <c r="L66" s="68">
        <v>221</v>
      </c>
      <c r="M66" s="68">
        <v>233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3959</v>
      </c>
      <c r="H67" s="70">
        <v>4199</v>
      </c>
      <c r="I67" s="70">
        <v>4341</v>
      </c>
      <c r="J67" s="70">
        <v>4440</v>
      </c>
      <c r="K67" s="71">
        <v>4710</v>
      </c>
      <c r="L67" s="73">
        <v>5064</v>
      </c>
      <c r="M67" s="73">
        <v>5135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226</v>
      </c>
      <c r="H68" s="70">
        <v>239</v>
      </c>
      <c r="I68" s="70">
        <v>263</v>
      </c>
      <c r="J68" s="70">
        <v>255</v>
      </c>
      <c r="K68" s="71">
        <v>265</v>
      </c>
      <c r="L68" s="73">
        <v>240</v>
      </c>
      <c r="M68" s="73">
        <v>251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225</v>
      </c>
      <c r="H69" s="65">
        <v>234</v>
      </c>
      <c r="I69" s="65">
        <v>260</v>
      </c>
      <c r="J69" s="65">
        <v>249</v>
      </c>
      <c r="K69" s="66">
        <v>261</v>
      </c>
      <c r="L69" s="68">
        <v>229</v>
      </c>
      <c r="M69" s="68">
        <v>236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216</v>
      </c>
      <c r="H70" s="65">
        <v>223</v>
      </c>
      <c r="I70" s="65">
        <v>252</v>
      </c>
      <c r="J70" s="65">
        <v>241</v>
      </c>
      <c r="K70" s="66">
        <v>250</v>
      </c>
      <c r="L70" s="68">
        <v>216</v>
      </c>
      <c r="M70" s="68">
        <v>221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3180</v>
      </c>
      <c r="H71" s="70">
        <v>3346</v>
      </c>
      <c r="I71" s="70">
        <v>3437</v>
      </c>
      <c r="J71" s="70">
        <v>3426</v>
      </c>
      <c r="K71" s="71">
        <v>3590</v>
      </c>
      <c r="L71" s="73">
        <v>4030</v>
      </c>
      <c r="M71" s="73">
        <v>3992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1719</v>
      </c>
      <c r="H72" s="65">
        <v>1794</v>
      </c>
      <c r="I72" s="65">
        <v>1883</v>
      </c>
      <c r="J72" s="65">
        <v>1934</v>
      </c>
      <c r="K72" s="66">
        <v>2037</v>
      </c>
      <c r="L72" s="68">
        <v>2354</v>
      </c>
      <c r="M72" s="68">
        <v>2298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1460</v>
      </c>
      <c r="H73" s="65">
        <v>1478</v>
      </c>
      <c r="I73" s="65">
        <v>1568</v>
      </c>
      <c r="J73" s="65">
        <v>1628</v>
      </c>
      <c r="K73" s="66">
        <v>1716</v>
      </c>
      <c r="L73" s="68">
        <v>2025</v>
      </c>
      <c r="M73" s="68">
        <v>2028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1461</v>
      </c>
      <c r="H74" s="65">
        <v>1552</v>
      </c>
      <c r="I74" s="65">
        <v>1554</v>
      </c>
      <c r="J74" s="65">
        <v>1492</v>
      </c>
      <c r="K74" s="66">
        <v>1553</v>
      </c>
      <c r="L74" s="68">
        <v>1676</v>
      </c>
      <c r="M74" s="68">
        <v>1694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1277</v>
      </c>
      <c r="H75" s="70">
        <v>1391</v>
      </c>
      <c r="I75" s="70">
        <v>1391</v>
      </c>
      <c r="J75" s="70">
        <v>1333</v>
      </c>
      <c r="K75" s="71">
        <v>1390</v>
      </c>
      <c r="L75" s="73">
        <v>1458</v>
      </c>
      <c r="M75" s="73">
        <v>1494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553</v>
      </c>
      <c r="H76" s="65">
        <v>614</v>
      </c>
      <c r="I76" s="65">
        <v>641</v>
      </c>
      <c r="J76" s="65">
        <v>759</v>
      </c>
      <c r="K76" s="66">
        <v>855</v>
      </c>
      <c r="L76" s="68">
        <v>794</v>
      </c>
      <c r="M76" s="68">
        <v>892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553</v>
      </c>
      <c r="H77" s="65">
        <v>614</v>
      </c>
      <c r="I77" s="65">
        <v>641</v>
      </c>
      <c r="J77" s="65">
        <v>759</v>
      </c>
      <c r="K77" s="66">
        <v>855</v>
      </c>
      <c r="L77" s="68">
        <v>794</v>
      </c>
      <c r="M77" s="68">
        <v>892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765</v>
      </c>
      <c r="H78" s="65">
        <v>666</v>
      </c>
      <c r="I78" s="65">
        <v>64</v>
      </c>
      <c r="J78" s="65">
        <v>52</v>
      </c>
      <c r="K78" s="66">
        <v>59</v>
      </c>
      <c r="L78" s="68">
        <v>68</v>
      </c>
      <c r="M78" s="68">
        <v>101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43"/>
      <c r="M79" s="43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43"/>
      <c r="M80" s="43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1" activePane="bottomRight" state="frozen"/>
      <selection activeCell="B3" sqref="B3"/>
      <selection pane="topRight" activeCell="B3" sqref="B3"/>
      <selection pane="bottomLeft" activeCell="B3" sqref="B3"/>
      <selection pane="bottomRight" activeCell="N51" sqref="N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SVB.DO.Ber.!G11</f>
        <v>210395</v>
      </c>
      <c r="G11" s="86">
        <f>SVB.DO.Ber.!H11</f>
        <v>212622</v>
      </c>
      <c r="H11" s="86">
        <f>SVB.DO.Ber.!I11</f>
        <v>218194</v>
      </c>
      <c r="I11" s="86">
        <f>SVB.DO.Ber.!J11</f>
        <v>223669</v>
      </c>
      <c r="J11" s="86">
        <f>SVB.DO.Ber.!K11</f>
        <v>231529</v>
      </c>
      <c r="K11" s="86">
        <f>SVB.DO.Ber.!L11</f>
        <v>239745</v>
      </c>
      <c r="L11" s="86">
        <f>SVB.DO.Ber.!M11</f>
        <v>246603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SVB.DO.Ber.!G14+SVB.DO.Ber.!G15</f>
        <v>1761</v>
      </c>
      <c r="G12" s="92">
        <f>SVB.DO.Ber.!H14+SVB.DO.Ber.!H15</f>
        <v>1756</v>
      </c>
      <c r="H12" s="92">
        <f>SVB.DO.Ber.!I14+SVB.DO.Ber.!I15</f>
        <v>2047</v>
      </c>
      <c r="I12" s="92">
        <f>SVB.DO.Ber.!J14+SVB.DO.Ber.!J15</f>
        <v>2031</v>
      </c>
      <c r="J12" s="92">
        <f>SVB.DO.Ber.!K14+SVB.DO.Ber.!K15</f>
        <v>2197</v>
      </c>
      <c r="K12" s="92">
        <f>SVB.DO.Ber.!L14+SVB.DO.Ber.!L15</f>
        <v>2203</v>
      </c>
      <c r="L12" s="92">
        <f>SVB.DO.Ber.!M14+SVB.DO.Ber.!M15</f>
        <v>2245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SVB.DO.Ber.!G17+SVB.DO.Ber.!G18+SVB.DO.Ber.!G19+SVB.DO.Ber.!G20+SVB.DO.Ber.!G24+SVB.DO.Ber.!G25+SVB.DO.Ber.!G26+SVB.DO.Ber.!G21+SVB.DO.Ber.!G34</f>
        <v>33926</v>
      </c>
      <c r="G13" s="92">
        <f>SVB.DO.Ber.!H17+SVB.DO.Ber.!H18+SVB.DO.Ber.!H19+SVB.DO.Ber.!H20+SVB.DO.Ber.!H24+SVB.DO.Ber.!H25+SVB.DO.Ber.!H26+SVB.DO.Ber.!H21+SVB.DO.Ber.!H34</f>
        <v>33740</v>
      </c>
      <c r="H13" s="92">
        <f>SVB.DO.Ber.!I17+SVB.DO.Ber.!I18+SVB.DO.Ber.!I19+SVB.DO.Ber.!I20+SVB.DO.Ber.!I24+SVB.DO.Ber.!I25+SVB.DO.Ber.!I26+SVB.DO.Ber.!I21+SVB.DO.Ber.!I34</f>
        <v>34296</v>
      </c>
      <c r="I13" s="92">
        <f>SVB.DO.Ber.!J17+SVB.DO.Ber.!J18+SVB.DO.Ber.!J19+SVB.DO.Ber.!J20+SVB.DO.Ber.!J24+SVB.DO.Ber.!J25+SVB.DO.Ber.!J26+SVB.DO.Ber.!J21+SVB.DO.Ber.!J34</f>
        <v>34403</v>
      </c>
      <c r="J13" s="92">
        <f>SVB.DO.Ber.!K17+SVB.DO.Ber.!K18+SVB.DO.Ber.!K19+SVB.DO.Ber.!K20+SVB.DO.Ber.!K24+SVB.DO.Ber.!K25+SVB.DO.Ber.!K26+SVB.DO.Ber.!K21+SVB.DO.Ber.!K34</f>
        <v>34489</v>
      </c>
      <c r="K13" s="92">
        <f>SVB.DO.Ber.!L17+SVB.DO.Ber.!L18+SVB.DO.Ber.!L19+SVB.DO.Ber.!L20+SVB.DO.Ber.!L24+SVB.DO.Ber.!L25+SVB.DO.Ber.!L26+SVB.DO.Ber.!L21+SVB.DO.Ber.!L34</f>
        <v>35004</v>
      </c>
      <c r="L13" s="92">
        <f>SVB.DO.Ber.!M17+SVB.DO.Ber.!M18+SVB.DO.Ber.!M19+SVB.DO.Ber.!M20+SVB.DO.Ber.!M24+SVB.DO.Ber.!M25+SVB.DO.Ber.!M26+SVB.DO.Ber.!M21+SVB.DO.Ber.!M34</f>
        <v>36078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SVB.DO.Ber.!G28+SVB.DO.Ber.!G29+SVB.DO.Ber.!G30+SVB.DO.Ber.!G31</f>
        <v>11528</v>
      </c>
      <c r="G14" s="92">
        <f>SVB.DO.Ber.!H28+SVB.DO.Ber.!H29+SVB.DO.Ber.!H30+SVB.DO.Ber.!H31</f>
        <v>11253</v>
      </c>
      <c r="H14" s="92">
        <f>SVB.DO.Ber.!I28+SVB.DO.Ber.!I29+SVB.DO.Ber.!I30+SVB.DO.Ber.!I31</f>
        <v>11653</v>
      </c>
      <c r="I14" s="92">
        <f>SVB.DO.Ber.!J28+SVB.DO.Ber.!J29+SVB.DO.Ber.!J30+SVB.DO.Ber.!J31</f>
        <v>12055</v>
      </c>
      <c r="J14" s="92">
        <f>SVB.DO.Ber.!K28+SVB.DO.Ber.!K29+SVB.DO.Ber.!K30+SVB.DO.Ber.!K31</f>
        <v>12308</v>
      </c>
      <c r="K14" s="92">
        <f>SVB.DO.Ber.!L28+SVB.DO.Ber.!L29+SVB.DO.Ber.!L30+SVB.DO.Ber.!L31</f>
        <v>12842</v>
      </c>
      <c r="L14" s="92">
        <f>SVB.DO.Ber.!M28+SVB.DO.Ber.!M29+SVB.DO.Ber.!M30+SVB.DO.Ber.!M31</f>
        <v>13290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SVB.DO.Ber.!G64+SVB.DO.Ber.!G65+SVB.DO.Ber.!G66</f>
        <v>8937</v>
      </c>
      <c r="G15" s="92">
        <f>SVB.DO.Ber.!H64+SVB.DO.Ber.!H65+SVB.DO.Ber.!H66</f>
        <v>9177</v>
      </c>
      <c r="H15" s="92">
        <f>SVB.DO.Ber.!I64+SVB.DO.Ber.!I65+SVB.DO.Ber.!I66</f>
        <v>9517</v>
      </c>
      <c r="I15" s="92">
        <f>SVB.DO.Ber.!J64+SVB.DO.Ber.!J65+SVB.DO.Ber.!J66</f>
        <v>9837</v>
      </c>
      <c r="J15" s="92">
        <f>SVB.DO.Ber.!K64+SVB.DO.Ber.!K65+SVB.DO.Ber.!K66</f>
        <v>10403</v>
      </c>
      <c r="K15" s="92">
        <f>SVB.DO.Ber.!L64+SVB.DO.Ber.!L65+SVB.DO.Ber.!L66</f>
        <v>11134</v>
      </c>
      <c r="L15" s="92">
        <f>SVB.DO.Ber.!M64+SVB.DO.Ber.!M65+SVB.DO.Ber.!M66</f>
        <v>12067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SVB.DO.Ber.!G72+SVB.DO.Ber.!G74+SVB.DO.Ber.!G69+SVB.DO.Ber.!G77</f>
        <v>31741</v>
      </c>
      <c r="G16" s="92">
        <f>SVB.DO.Ber.!H72+SVB.DO.Ber.!H74+SVB.DO.Ber.!H69+SVB.DO.Ber.!H77</f>
        <v>32133</v>
      </c>
      <c r="H16" s="92">
        <f>SVB.DO.Ber.!I72+SVB.DO.Ber.!I74+SVB.DO.Ber.!I69+SVB.DO.Ber.!I77</f>
        <v>33646</v>
      </c>
      <c r="I16" s="92">
        <f>SVB.DO.Ber.!J72+SVB.DO.Ber.!J74+SVB.DO.Ber.!J69+SVB.DO.Ber.!J77</f>
        <v>34977</v>
      </c>
      <c r="J16" s="92">
        <f>SVB.DO.Ber.!K72+SVB.DO.Ber.!K74+SVB.DO.Ber.!K69+SVB.DO.Ber.!K77</f>
        <v>36276</v>
      </c>
      <c r="K16" s="92">
        <f>SVB.DO.Ber.!L72+SVB.DO.Ber.!L74+SVB.DO.Ber.!L69+SVB.DO.Ber.!L77</f>
        <v>39610</v>
      </c>
      <c r="L16" s="92">
        <f>SVB.DO.Ber.!M72+SVB.DO.Ber.!M74+SVB.DO.Ber.!M69+SVB.DO.Ber.!M77</f>
        <v>41067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SVB.DO.Ber.!G52+SVB.DO.Ber.!G53+SVB.DO.Ber.!G35</f>
        <v>26406</v>
      </c>
      <c r="G17" s="92">
        <f>SVB.DO.Ber.!H52+SVB.DO.Ber.!H53+SVB.DO.Ber.!H35</f>
        <v>26536</v>
      </c>
      <c r="H17" s="92">
        <f>SVB.DO.Ber.!I52+SVB.DO.Ber.!I53+SVB.DO.Ber.!I35</f>
        <v>27592</v>
      </c>
      <c r="I17" s="92">
        <f>SVB.DO.Ber.!J52+SVB.DO.Ber.!J53+SVB.DO.Ber.!J35</f>
        <v>26385</v>
      </c>
      <c r="J17" s="92">
        <f>SVB.DO.Ber.!K52+SVB.DO.Ber.!K53+SVB.DO.Ber.!K35</f>
        <v>28626</v>
      </c>
      <c r="K17" s="92">
        <f>SVB.DO.Ber.!L52+SVB.DO.Ber.!L53+SVB.DO.Ber.!L35</f>
        <v>29069</v>
      </c>
      <c r="L17" s="92">
        <f>SVB.DO.Ber.!M52+SVB.DO.Ber.!M53+SVB.DO.Ber.!M35</f>
        <v>29535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SVB.DO.Ber.!G55+SVB.DO.Ber.!G57+SVB.DO.Ber.!G60</f>
        <v>49120</v>
      </c>
      <c r="G18" s="92">
        <f>SVB.DO.Ber.!H55+SVB.DO.Ber.!H57+SVB.DO.Ber.!H60</f>
        <v>49698</v>
      </c>
      <c r="H18" s="92">
        <f>SVB.DO.Ber.!I55+SVB.DO.Ber.!I57+SVB.DO.Ber.!I60</f>
        <v>50554</v>
      </c>
      <c r="I18" s="92">
        <f>SVB.DO.Ber.!J55+SVB.DO.Ber.!J57+SVB.DO.Ber.!J60</f>
        <v>51620</v>
      </c>
      <c r="J18" s="92">
        <f>SVB.DO.Ber.!K55+SVB.DO.Ber.!K57+SVB.DO.Ber.!K60</f>
        <v>52758</v>
      </c>
      <c r="K18" s="92">
        <f>SVB.DO.Ber.!L55+SVB.DO.Ber.!L57+SVB.DO.Ber.!L60</f>
        <v>53716</v>
      </c>
      <c r="L18" s="92">
        <f>SVB.DO.Ber.!M55+SVB.DO.Ber.!M57+SVB.DO.Ber.!M60</f>
        <v>54738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SVB.DO.Ber.!G38+SVB.DO.Ber.!G39+SVB.DO.Ber.!G41+SVB.DO.Ber.!G44</f>
        <v>37565</v>
      </c>
      <c r="G19" s="92">
        <f>SVB.DO.Ber.!H38+SVB.DO.Ber.!H39+SVB.DO.Ber.!H41+SVB.DO.Ber.!H44</f>
        <v>39090</v>
      </c>
      <c r="H19" s="92">
        <f>SVB.DO.Ber.!I38+SVB.DO.Ber.!I39+SVB.DO.Ber.!I41+SVB.DO.Ber.!I44</f>
        <v>41127</v>
      </c>
      <c r="I19" s="92">
        <f>SVB.DO.Ber.!J38+SVB.DO.Ber.!J39+SVB.DO.Ber.!J41+SVB.DO.Ber.!J44</f>
        <v>43555</v>
      </c>
      <c r="J19" s="92">
        <f>SVB.DO.Ber.!K38+SVB.DO.Ber.!K39+SVB.DO.Ber.!K41+SVB.DO.Ber.!K44</f>
        <v>44976</v>
      </c>
      <c r="K19" s="92">
        <f>SVB.DO.Ber.!L38+SVB.DO.Ber.!L39+SVB.DO.Ber.!L41+SVB.DO.Ber.!L44</f>
        <v>46259</v>
      </c>
      <c r="L19" s="92">
        <f>SVB.DO.Ber.!M38+SVB.DO.Ber.!M39+SVB.DO.Ber.!M41+SVB.DO.Ber.!M44</f>
        <v>48029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SVB.DO.Ber.!G48+SVB.DO.Ber.!G61+SVB.DO.Ber.!G49+SVB.DO.Ber.!G22</f>
        <v>6239</v>
      </c>
      <c r="G20" s="92">
        <f>SVB.DO.Ber.!H48+SVB.DO.Ber.!H61+SVB.DO.Ber.!H49+SVB.DO.Ber.!H22</f>
        <v>6722</v>
      </c>
      <c r="H20" s="92">
        <f>SVB.DO.Ber.!I48+SVB.DO.Ber.!I61+SVB.DO.Ber.!I49+SVB.DO.Ber.!I22</f>
        <v>7317</v>
      </c>
      <c r="I20" s="92">
        <f>SVB.DO.Ber.!J48+SVB.DO.Ber.!J61+SVB.DO.Ber.!J49+SVB.DO.Ber.!J22</f>
        <v>8277</v>
      </c>
      <c r="J20" s="92">
        <f>SVB.DO.Ber.!K48+SVB.DO.Ber.!K61+SVB.DO.Ber.!K49+SVB.DO.Ber.!K22</f>
        <v>8911</v>
      </c>
      <c r="K20" s="92">
        <f>SVB.DO.Ber.!L48+SVB.DO.Ber.!L61+SVB.DO.Ber.!L49+SVB.DO.Ber.!L22</f>
        <v>9288</v>
      </c>
      <c r="L20" s="92">
        <f>SVB.DO.Ber.!M48+SVB.DO.Ber.!M61+SVB.DO.Ber.!M49+SVB.DO.Ber.!M22</f>
        <v>8945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2</v>
      </c>
      <c r="G21" s="92">
        <f>G11-G12-G13-G14-G15-G16-G17-G18-G19-G20-G22</f>
        <v>4</v>
      </c>
      <c r="H21" s="92">
        <f>H11-H12-H13-H14-H15-H16-H17-H18-H19-H20-H22</f>
        <v>9</v>
      </c>
      <c r="I21" s="92">
        <f t="shared" ref="I21:L21" si="0">I11-I12-I13-I14-I15-I16-I17-I18-I19-I20-I22</f>
        <v>5</v>
      </c>
      <c r="J21" s="92">
        <f t="shared" si="0"/>
        <v>1</v>
      </c>
      <c r="K21" s="92">
        <f t="shared" ref="K21" si="1">K11-K12-K13-K14-K15-K16-K17-K18-K19-K20-K22</f>
        <v>2</v>
      </c>
      <c r="L21" s="92">
        <f t="shared" si="0"/>
        <v>3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SVB.DO.Ber.!G78</f>
        <v>3170</v>
      </c>
      <c r="G22" s="43">
        <f>SVB.DO.Ber.!H78</f>
        <v>2513</v>
      </c>
      <c r="H22" s="43">
        <f>SVB.DO.Ber.!I78</f>
        <v>436</v>
      </c>
      <c r="I22" s="43">
        <f>SVB.DO.Ber.!J78</f>
        <v>524</v>
      </c>
      <c r="J22" s="43">
        <f>SVB.DO.Ber.!K78</f>
        <v>584</v>
      </c>
      <c r="K22" s="43">
        <f>SVB.DO.Ber.!L78</f>
        <v>618</v>
      </c>
      <c r="L22" s="43">
        <f>SVB.DO.Ber.!M78</f>
        <v>606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210395</v>
      </c>
      <c r="G23" s="91">
        <f>SUM(G12:G22)</f>
        <v>212622</v>
      </c>
      <c r="H23" s="91">
        <f>SUM(H12:H22)</f>
        <v>218194</v>
      </c>
      <c r="I23" s="91">
        <f t="shared" ref="I23:L23" si="2">SUM(I12:I22)</f>
        <v>223669</v>
      </c>
      <c r="J23" s="91">
        <f t="shared" si="2"/>
        <v>231529</v>
      </c>
      <c r="K23" s="91">
        <f>SUM(K12:K22)</f>
        <v>239745</v>
      </c>
      <c r="L23" s="91">
        <f t="shared" si="2"/>
        <v>246603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7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210395</v>
      </c>
      <c r="G36" s="86">
        <v>212622</v>
      </c>
      <c r="H36" s="86">
        <v>218194</v>
      </c>
      <c r="I36" s="86">
        <v>223669</v>
      </c>
      <c r="J36" s="94">
        <v>231529</v>
      </c>
      <c r="K36" s="94">
        <f>K11</f>
        <v>239745</v>
      </c>
      <c r="L36" s="94">
        <f>L11</f>
        <v>246603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0.83699707692673309</v>
      </c>
      <c r="G37" s="96">
        <f>G12/$G$36*100</f>
        <v>0.82587878958903604</v>
      </c>
      <c r="H37" s="96">
        <f>H12/$H$11*100</f>
        <v>0.9381559529592931</v>
      </c>
      <c r="I37" s="96">
        <f>I12/$I$11*100</f>
        <v>0.90803821718700406</v>
      </c>
      <c r="J37" s="96">
        <f>J12/$J$11*100</f>
        <v>0.94890920791779865</v>
      </c>
      <c r="K37" s="96">
        <f>K12/$K$11*100</f>
        <v>0.91889299046904005</v>
      </c>
      <c r="L37" s="96">
        <f>L12/$L$11*100</f>
        <v>0.91037010904165805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6" si="3">F13/$F$36*100</f>
        <v>16.12490791130968</v>
      </c>
      <c r="G38" s="96">
        <f t="shared" ref="G38:G46" si="4">G13/$G$36*100</f>
        <v>15.868536651898674</v>
      </c>
      <c r="H38" s="96">
        <f t="shared" ref="H38:H46" si="5">H13/$H$11*100</f>
        <v>15.718122404832396</v>
      </c>
      <c r="I38" s="96">
        <f t="shared" ref="I38:I46" si="6">I13/$I$11*100</f>
        <v>15.381210628205071</v>
      </c>
      <c r="J38" s="96">
        <f t="shared" ref="J38:J46" si="7">J13/$J$11*100</f>
        <v>14.896190110094201</v>
      </c>
      <c r="K38" s="96">
        <f t="shared" ref="K38:K47" si="8">K13/$K$11*100</f>
        <v>14.60051304511043</v>
      </c>
      <c r="L38" s="96">
        <f t="shared" ref="L38:L47" si="9">L13/$L$11*100</f>
        <v>14.629992335859662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5.4792176620166826</v>
      </c>
      <c r="G39" s="96">
        <f t="shared" si="4"/>
        <v>5.2924908993424955</v>
      </c>
      <c r="H39" s="96">
        <f t="shared" si="5"/>
        <v>5.3406601464751553</v>
      </c>
      <c r="I39" s="96">
        <f t="shared" si="6"/>
        <v>5.3896606145688493</v>
      </c>
      <c r="J39" s="96">
        <f t="shared" si="7"/>
        <v>5.3159647387584279</v>
      </c>
      <c r="K39" s="96">
        <f t="shared" si="8"/>
        <v>5.3565246407641451</v>
      </c>
      <c r="L39" s="96">
        <f t="shared" si="9"/>
        <v>5.3892288414982792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4.2477245181682077</v>
      </c>
      <c r="G40" s="96">
        <f t="shared" si="4"/>
        <v>4.316110280215594</v>
      </c>
      <c r="H40" s="96">
        <f t="shared" si="5"/>
        <v>4.3617148042567626</v>
      </c>
      <c r="I40" s="96">
        <f t="shared" si="6"/>
        <v>4.3980167121952523</v>
      </c>
      <c r="J40" s="96">
        <f t="shared" si="7"/>
        <v>4.493173641314911</v>
      </c>
      <c r="K40" s="96">
        <f t="shared" si="8"/>
        <v>4.6441010240046721</v>
      </c>
      <c r="L40" s="96">
        <f t="shared" si="9"/>
        <v>4.8932900248577678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15.086385132726537</v>
      </c>
      <c r="G41" s="96">
        <f t="shared" si="4"/>
        <v>15.112735276688207</v>
      </c>
      <c r="H41" s="96">
        <f t="shared" si="5"/>
        <v>15.420222370917624</v>
      </c>
      <c r="I41" s="96">
        <f t="shared" si="6"/>
        <v>15.637839843697607</v>
      </c>
      <c r="J41" s="96">
        <f t="shared" si="7"/>
        <v>15.668015669743315</v>
      </c>
      <c r="K41" s="96">
        <f t="shared" si="8"/>
        <v>16.521720995224094</v>
      </c>
      <c r="L41" s="96">
        <f t="shared" si="9"/>
        <v>16.653082079293437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12.550678485705458</v>
      </c>
      <c r="G42" s="96">
        <f t="shared" si="4"/>
        <v>12.480364214427482</v>
      </c>
      <c r="H42" s="96">
        <f t="shared" si="5"/>
        <v>12.645627285809876</v>
      </c>
      <c r="I42" s="96">
        <f t="shared" si="6"/>
        <v>11.796449217370311</v>
      </c>
      <c r="J42" s="96">
        <f t="shared" si="7"/>
        <v>12.363893939852028</v>
      </c>
      <c r="K42" s="96">
        <f t="shared" si="8"/>
        <v>12.124966109825023</v>
      </c>
      <c r="L42" s="96">
        <f t="shared" si="9"/>
        <v>11.976739942336467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23.346562418308419</v>
      </c>
      <c r="G43" s="96">
        <f t="shared" si="4"/>
        <v>23.373874763665096</v>
      </c>
      <c r="H43" s="96">
        <f t="shared" si="5"/>
        <v>23.169289714657598</v>
      </c>
      <c r="I43" s="96">
        <f t="shared" si="6"/>
        <v>23.078745825304356</v>
      </c>
      <c r="J43" s="96">
        <f t="shared" si="7"/>
        <v>22.78677833014439</v>
      </c>
      <c r="K43" s="96">
        <f t="shared" si="8"/>
        <v>22.405472481177917</v>
      </c>
      <c r="L43" s="96">
        <f t="shared" si="9"/>
        <v>22.196810257782751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17.854511751705125</v>
      </c>
      <c r="G44" s="96">
        <f t="shared" si="4"/>
        <v>18.384739114484859</v>
      </c>
      <c r="H44" s="96">
        <f t="shared" si="5"/>
        <v>18.848822607404419</v>
      </c>
      <c r="I44" s="96">
        <f t="shared" si="6"/>
        <v>19.472971220866548</v>
      </c>
      <c r="J44" s="96">
        <f t="shared" si="7"/>
        <v>19.425644303737329</v>
      </c>
      <c r="K44" s="96">
        <f t="shared" si="8"/>
        <v>19.295084360466326</v>
      </c>
      <c r="L44" s="96">
        <f t="shared" si="9"/>
        <v>19.476243192499687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2.9653746524394591</v>
      </c>
      <c r="G45" s="96">
        <f t="shared" si="4"/>
        <v>3.161479056729783</v>
      </c>
      <c r="H45" s="96">
        <f t="shared" si="5"/>
        <v>3.3534377663913761</v>
      </c>
      <c r="I45" s="96">
        <f t="shared" si="6"/>
        <v>3.7005575202643195</v>
      </c>
      <c r="J45" s="96">
        <f t="shared" si="7"/>
        <v>3.8487619261517994</v>
      </c>
      <c r="K45" s="96">
        <f t="shared" si="8"/>
        <v>3.8741162485140466</v>
      </c>
      <c r="L45" s="96">
        <f t="shared" si="9"/>
        <v>3.6272875836871408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9.5059293234154814E-4</v>
      </c>
      <c r="G46" s="96">
        <f t="shared" si="4"/>
        <v>1.8812728692233164E-3</v>
      </c>
      <c r="H46" s="96">
        <f t="shared" si="5"/>
        <v>4.1247697003583966E-3</v>
      </c>
      <c r="I46" s="96">
        <f t="shared" si="6"/>
        <v>2.2354461279837615E-3</v>
      </c>
      <c r="J46" s="96">
        <f t="shared" si="7"/>
        <v>4.3191133724069126E-4</v>
      </c>
      <c r="K46" s="96">
        <f t="shared" si="8"/>
        <v>8.3421969175582393E-4</v>
      </c>
      <c r="L46" s="96">
        <f t="shared" si="9"/>
        <v>1.2165302125278282E-3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>F22/$F$36*100</f>
        <v>1.5066897977613536</v>
      </c>
      <c r="G47" s="96">
        <f>G22/$G$36*100</f>
        <v>1.1819096800895486</v>
      </c>
      <c r="H47" s="96">
        <f>H22/$H$11*100</f>
        <v>0.19982217659514009</v>
      </c>
      <c r="I47" s="96">
        <f>I22/$I$11*100</f>
        <v>0.23427475421269822</v>
      </c>
      <c r="J47" s="96">
        <f>J22/$J$11*100</f>
        <v>0.25223622094856368</v>
      </c>
      <c r="K47" s="96">
        <f t="shared" si="8"/>
        <v>0.25777388475254959</v>
      </c>
      <c r="L47" s="96">
        <f t="shared" si="9"/>
        <v>0.24573910293062129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210395</v>
      </c>
      <c r="H11" s="70">
        <v>212622</v>
      </c>
      <c r="I11" s="70">
        <v>218194</v>
      </c>
      <c r="J11" s="70">
        <v>223669</v>
      </c>
      <c r="K11" s="71">
        <v>231529</v>
      </c>
      <c r="L11" s="72">
        <v>239745</v>
      </c>
      <c r="M11" s="72">
        <v>246603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43944</v>
      </c>
      <c r="H12" s="70">
        <v>43497</v>
      </c>
      <c r="I12" s="70">
        <v>44528</v>
      </c>
      <c r="J12" s="70">
        <v>44850</v>
      </c>
      <c r="K12" s="71">
        <v>45259</v>
      </c>
      <c r="L12" s="73">
        <v>46301</v>
      </c>
      <c r="M12" s="73">
        <v>47723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1761</v>
      </c>
      <c r="H13" s="70">
        <v>1756</v>
      </c>
      <c r="I13" s="70">
        <v>2047</v>
      </c>
      <c r="J13" s="70">
        <v>2031</v>
      </c>
      <c r="K13" s="71">
        <v>2197</v>
      </c>
      <c r="L13" s="73">
        <v>2203</v>
      </c>
      <c r="M13" s="73">
        <v>2245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277</v>
      </c>
      <c r="H14" s="65">
        <v>267</v>
      </c>
      <c r="I14" s="65">
        <v>352</v>
      </c>
      <c r="J14" s="65">
        <v>363</v>
      </c>
      <c r="K14" s="66">
        <v>357</v>
      </c>
      <c r="L14" s="68">
        <v>385</v>
      </c>
      <c r="M14" s="68">
        <v>388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1484</v>
      </c>
      <c r="H15" s="65">
        <v>1489</v>
      </c>
      <c r="I15" s="65">
        <v>1695</v>
      </c>
      <c r="J15" s="65">
        <v>1668</v>
      </c>
      <c r="K15" s="66">
        <v>1840</v>
      </c>
      <c r="L15" s="68">
        <v>1818</v>
      </c>
      <c r="M15" s="68">
        <v>1857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9315</v>
      </c>
      <c r="H16" s="70">
        <v>8949</v>
      </c>
      <c r="I16" s="70">
        <v>9211</v>
      </c>
      <c r="J16" s="70">
        <v>9037</v>
      </c>
      <c r="K16" s="71">
        <v>8872</v>
      </c>
      <c r="L16" s="73">
        <v>8964</v>
      </c>
      <c r="M16" s="73">
        <v>8949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586</v>
      </c>
      <c r="H17" s="65">
        <v>642</v>
      </c>
      <c r="I17" s="65">
        <v>669</v>
      </c>
      <c r="J17" s="65">
        <v>596</v>
      </c>
      <c r="K17" s="66">
        <v>613</v>
      </c>
      <c r="L17" s="68">
        <v>619</v>
      </c>
      <c r="M17" s="68">
        <v>629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1274</v>
      </c>
      <c r="H18" s="65">
        <v>1263</v>
      </c>
      <c r="I18" s="65">
        <v>1398</v>
      </c>
      <c r="J18" s="65">
        <v>1534</v>
      </c>
      <c r="K18" s="66">
        <v>1424</v>
      </c>
      <c r="L18" s="68">
        <v>1503</v>
      </c>
      <c r="M18" s="68">
        <v>1603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953</v>
      </c>
      <c r="H19" s="65">
        <v>972</v>
      </c>
      <c r="I19" s="65">
        <v>1023</v>
      </c>
      <c r="J19" s="65">
        <v>1047</v>
      </c>
      <c r="K19" s="66">
        <v>1034</v>
      </c>
      <c r="L19" s="68">
        <v>1088</v>
      </c>
      <c r="M19" s="68">
        <v>1074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5726</v>
      </c>
      <c r="H20" s="65">
        <v>5305</v>
      </c>
      <c r="I20" s="65">
        <v>5208</v>
      </c>
      <c r="J20" s="65">
        <v>4993</v>
      </c>
      <c r="K20" s="66">
        <v>4892</v>
      </c>
      <c r="L20" s="68">
        <v>4845</v>
      </c>
      <c r="M20" s="68">
        <v>4747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381</v>
      </c>
      <c r="H21" s="65">
        <v>399</v>
      </c>
      <c r="I21" s="65">
        <v>500</v>
      </c>
      <c r="J21" s="65">
        <v>514</v>
      </c>
      <c r="K21" s="66">
        <v>551</v>
      </c>
      <c r="L21" s="68">
        <v>551</v>
      </c>
      <c r="M21" s="68">
        <v>546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395</v>
      </c>
      <c r="H22" s="65">
        <v>368</v>
      </c>
      <c r="I22" s="65">
        <v>413</v>
      </c>
      <c r="J22" s="65">
        <v>353</v>
      </c>
      <c r="K22" s="66">
        <v>358</v>
      </c>
      <c r="L22" s="68">
        <v>358</v>
      </c>
      <c r="M22" s="68">
        <v>350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21340</v>
      </c>
      <c r="H23" s="70">
        <v>21539</v>
      </c>
      <c r="I23" s="70">
        <v>21617</v>
      </c>
      <c r="J23" s="70">
        <v>21727</v>
      </c>
      <c r="K23" s="71">
        <v>21882</v>
      </c>
      <c r="L23" s="73">
        <v>22292</v>
      </c>
      <c r="M23" s="73">
        <v>23239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8491</v>
      </c>
      <c r="H24" s="65">
        <v>8472</v>
      </c>
      <c r="I24" s="65">
        <v>8549</v>
      </c>
      <c r="J24" s="65">
        <v>8503</v>
      </c>
      <c r="K24" s="66">
        <v>8575</v>
      </c>
      <c r="L24" s="68">
        <v>8769</v>
      </c>
      <c r="M24" s="68">
        <v>8997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8175</v>
      </c>
      <c r="H25" s="65">
        <v>8394</v>
      </c>
      <c r="I25" s="65">
        <v>8256</v>
      </c>
      <c r="J25" s="65">
        <v>8365</v>
      </c>
      <c r="K25" s="66">
        <v>8338</v>
      </c>
      <c r="L25" s="68">
        <v>8531</v>
      </c>
      <c r="M25" s="68">
        <v>9091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4674</v>
      </c>
      <c r="H26" s="65">
        <v>4673</v>
      </c>
      <c r="I26" s="65">
        <v>4812</v>
      </c>
      <c r="J26" s="65">
        <v>4859</v>
      </c>
      <c r="K26" s="66">
        <v>4969</v>
      </c>
      <c r="L26" s="68">
        <v>4992</v>
      </c>
      <c r="M26" s="68">
        <v>5151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11528</v>
      </c>
      <c r="H27" s="65">
        <v>11253</v>
      </c>
      <c r="I27" s="65">
        <v>11653</v>
      </c>
      <c r="J27" s="65">
        <v>12055</v>
      </c>
      <c r="K27" s="66">
        <v>12308</v>
      </c>
      <c r="L27" s="68">
        <v>12842</v>
      </c>
      <c r="M27" s="68">
        <v>13290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2098</v>
      </c>
      <c r="H28" s="65">
        <v>2097</v>
      </c>
      <c r="I28" s="65">
        <v>2186</v>
      </c>
      <c r="J28" s="65">
        <v>2353</v>
      </c>
      <c r="K28" s="66">
        <v>2488</v>
      </c>
      <c r="L28" s="68">
        <v>2572</v>
      </c>
      <c r="M28" s="68">
        <v>2688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3372</v>
      </c>
      <c r="H29" s="65">
        <v>3034</v>
      </c>
      <c r="I29" s="65">
        <v>3277</v>
      </c>
      <c r="J29" s="65">
        <v>3384</v>
      </c>
      <c r="K29" s="66">
        <v>3405</v>
      </c>
      <c r="L29" s="68">
        <v>3633</v>
      </c>
      <c r="M29" s="68">
        <v>3698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1966</v>
      </c>
      <c r="H30" s="65">
        <v>2091</v>
      </c>
      <c r="I30" s="65">
        <v>2085</v>
      </c>
      <c r="J30" s="65">
        <v>2113</v>
      </c>
      <c r="K30" s="66">
        <v>2135</v>
      </c>
      <c r="L30" s="68">
        <v>2233</v>
      </c>
      <c r="M30" s="68">
        <v>2277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4092</v>
      </c>
      <c r="H31" s="65">
        <v>4031</v>
      </c>
      <c r="I31" s="65">
        <v>4105</v>
      </c>
      <c r="J31" s="65">
        <v>4205</v>
      </c>
      <c r="K31" s="66">
        <v>4280</v>
      </c>
      <c r="L31" s="68">
        <v>4404</v>
      </c>
      <c r="M31" s="68">
        <v>4627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47022</v>
      </c>
      <c r="H32" s="70">
        <v>48723</v>
      </c>
      <c r="I32" s="70">
        <v>51286</v>
      </c>
      <c r="J32" s="70">
        <v>54015</v>
      </c>
      <c r="K32" s="71">
        <v>56803</v>
      </c>
      <c r="L32" s="73">
        <v>58473</v>
      </c>
      <c r="M32" s="73">
        <v>60646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7737</v>
      </c>
      <c r="H33" s="70">
        <v>7848</v>
      </c>
      <c r="I33" s="70">
        <v>8361</v>
      </c>
      <c r="J33" s="70">
        <v>8473</v>
      </c>
      <c r="K33" s="71">
        <v>9695</v>
      </c>
      <c r="L33" s="73">
        <v>10026</v>
      </c>
      <c r="M33" s="73">
        <v>10385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3666</v>
      </c>
      <c r="H34" s="65">
        <v>3620</v>
      </c>
      <c r="I34" s="65">
        <v>3881</v>
      </c>
      <c r="J34" s="65">
        <v>3992</v>
      </c>
      <c r="K34" s="66">
        <v>4093</v>
      </c>
      <c r="L34" s="68">
        <v>4106</v>
      </c>
      <c r="M34" s="68">
        <v>4240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4071</v>
      </c>
      <c r="H35" s="65">
        <v>4228</v>
      </c>
      <c r="I35" s="65">
        <v>4480</v>
      </c>
      <c r="J35" s="65">
        <v>4481</v>
      </c>
      <c r="K35" s="66">
        <v>5602</v>
      </c>
      <c r="L35" s="68">
        <v>5920</v>
      </c>
      <c r="M35" s="68">
        <v>6145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2843</v>
      </c>
      <c r="H36" s="65">
        <v>2970</v>
      </c>
      <c r="I36" s="65">
        <v>3155</v>
      </c>
      <c r="J36" s="65">
        <v>3119</v>
      </c>
      <c r="K36" s="66">
        <v>3167</v>
      </c>
      <c r="L36" s="68">
        <v>3266</v>
      </c>
      <c r="M36" s="68">
        <v>3416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22834</v>
      </c>
      <c r="H37" s="70">
        <v>23631</v>
      </c>
      <c r="I37" s="70">
        <v>24716</v>
      </c>
      <c r="J37" s="70">
        <v>25436</v>
      </c>
      <c r="K37" s="71">
        <v>26404</v>
      </c>
      <c r="L37" s="73">
        <v>27064</v>
      </c>
      <c r="M37" s="73">
        <v>28121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17383</v>
      </c>
      <c r="H38" s="65">
        <v>17888</v>
      </c>
      <c r="I38" s="65">
        <v>18550</v>
      </c>
      <c r="J38" s="65">
        <v>19016</v>
      </c>
      <c r="K38" s="66">
        <v>19455</v>
      </c>
      <c r="L38" s="68">
        <v>19794</v>
      </c>
      <c r="M38" s="68">
        <v>20458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5451</v>
      </c>
      <c r="H39" s="65">
        <v>5743</v>
      </c>
      <c r="I39" s="65">
        <v>6166</v>
      </c>
      <c r="J39" s="65">
        <v>6420</v>
      </c>
      <c r="K39" s="66">
        <v>6949</v>
      </c>
      <c r="L39" s="68">
        <v>7270</v>
      </c>
      <c r="M39" s="68">
        <v>7663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16451</v>
      </c>
      <c r="H40" s="70">
        <v>17244</v>
      </c>
      <c r="I40" s="70">
        <v>18209</v>
      </c>
      <c r="J40" s="70">
        <v>20106</v>
      </c>
      <c r="K40" s="71">
        <v>20704</v>
      </c>
      <c r="L40" s="73">
        <v>21383</v>
      </c>
      <c r="M40" s="73">
        <v>22140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9145</v>
      </c>
      <c r="H41" s="65">
        <v>9749</v>
      </c>
      <c r="I41" s="65">
        <v>10540</v>
      </c>
      <c r="J41" s="65">
        <v>11814</v>
      </c>
      <c r="K41" s="66">
        <v>12176</v>
      </c>
      <c r="L41" s="68">
        <v>12629</v>
      </c>
      <c r="M41" s="68">
        <v>13170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7703</v>
      </c>
      <c r="H42" s="65">
        <v>8243</v>
      </c>
      <c r="I42" s="65">
        <v>8939</v>
      </c>
      <c r="J42" s="65">
        <v>10078</v>
      </c>
      <c r="K42" s="66">
        <v>10337</v>
      </c>
      <c r="L42" s="68">
        <v>10644</v>
      </c>
      <c r="M42" s="68">
        <v>11045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5057</v>
      </c>
      <c r="J43" s="65">
        <v>5503</v>
      </c>
      <c r="K43" s="66">
        <v>5716</v>
      </c>
      <c r="L43" s="68">
        <v>5883</v>
      </c>
      <c r="M43" s="68">
        <v>6070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5586</v>
      </c>
      <c r="H44" s="65">
        <v>5710</v>
      </c>
      <c r="I44" s="65">
        <v>5871</v>
      </c>
      <c r="J44" s="65">
        <v>6305</v>
      </c>
      <c r="K44" s="66">
        <v>6396</v>
      </c>
      <c r="L44" s="68">
        <v>6566</v>
      </c>
      <c r="M44" s="68">
        <v>6738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1239</v>
      </c>
      <c r="H45" s="65">
        <v>1187</v>
      </c>
      <c r="I45" s="65">
        <v>1131</v>
      </c>
      <c r="J45" s="65">
        <v>1108</v>
      </c>
      <c r="K45" s="66">
        <v>1063</v>
      </c>
      <c r="L45" s="68">
        <v>1058</v>
      </c>
      <c r="M45" s="68">
        <v>1089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900</v>
      </c>
      <c r="H46" s="65">
        <v>871</v>
      </c>
      <c r="I46" s="65">
        <v>878</v>
      </c>
      <c r="J46" s="65">
        <v>908</v>
      </c>
      <c r="K46" s="66">
        <v>934</v>
      </c>
      <c r="L46" s="68">
        <v>973</v>
      </c>
      <c r="M46" s="68">
        <v>987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2635</v>
      </c>
      <c r="H47" s="65">
        <v>2785</v>
      </c>
      <c r="I47" s="65">
        <v>2925</v>
      </c>
      <c r="J47" s="65">
        <v>3232</v>
      </c>
      <c r="K47" s="66">
        <v>3315</v>
      </c>
      <c r="L47" s="68">
        <v>3396</v>
      </c>
      <c r="M47" s="68">
        <v>3464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724</v>
      </c>
      <c r="H48" s="65">
        <v>775</v>
      </c>
      <c r="I48" s="65">
        <v>747</v>
      </c>
      <c r="J48" s="65">
        <v>846</v>
      </c>
      <c r="K48" s="66">
        <v>927</v>
      </c>
      <c r="L48" s="68">
        <v>940</v>
      </c>
      <c r="M48" s="68">
        <v>993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996</v>
      </c>
      <c r="H49" s="65">
        <v>1010</v>
      </c>
      <c r="I49" s="65">
        <v>1051</v>
      </c>
      <c r="J49" s="65">
        <v>1141</v>
      </c>
      <c r="K49" s="66">
        <v>1205</v>
      </c>
      <c r="L49" s="68">
        <v>1248</v>
      </c>
      <c r="M49" s="68">
        <v>1239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75579</v>
      </c>
      <c r="H50" s="70">
        <v>76575</v>
      </c>
      <c r="I50" s="70">
        <v>78772</v>
      </c>
      <c r="J50" s="70">
        <v>79461</v>
      </c>
      <c r="K50" s="71">
        <v>82203</v>
      </c>
      <c r="L50" s="73">
        <v>83607</v>
      </c>
      <c r="M50" s="73">
        <v>84491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22335</v>
      </c>
      <c r="H51" s="70">
        <v>22308</v>
      </c>
      <c r="I51" s="70">
        <v>23112</v>
      </c>
      <c r="J51" s="70">
        <v>21904</v>
      </c>
      <c r="K51" s="71">
        <v>23024</v>
      </c>
      <c r="L51" s="73">
        <v>23149</v>
      </c>
      <c r="M51" s="73">
        <v>23390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6682</v>
      </c>
      <c r="H52" s="65">
        <v>6628</v>
      </c>
      <c r="I52" s="65">
        <v>6670</v>
      </c>
      <c r="J52" s="65">
        <v>6591</v>
      </c>
      <c r="K52" s="66">
        <v>6739</v>
      </c>
      <c r="L52" s="68">
        <v>6860</v>
      </c>
      <c r="M52" s="68">
        <v>7329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15653</v>
      </c>
      <c r="H53" s="65">
        <v>15680</v>
      </c>
      <c r="I53" s="65">
        <v>16442</v>
      </c>
      <c r="J53" s="65">
        <v>15313</v>
      </c>
      <c r="K53" s="66">
        <v>16285</v>
      </c>
      <c r="L53" s="68">
        <v>16289</v>
      </c>
      <c r="M53" s="68">
        <v>16061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28500</v>
      </c>
      <c r="H54" s="70">
        <v>28638</v>
      </c>
      <c r="I54" s="70">
        <v>29195</v>
      </c>
      <c r="J54" s="70">
        <v>29730</v>
      </c>
      <c r="K54" s="71">
        <v>30520</v>
      </c>
      <c r="L54" s="73">
        <v>31336</v>
      </c>
      <c r="M54" s="73">
        <v>32219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28500</v>
      </c>
      <c r="H55" s="65">
        <v>28638</v>
      </c>
      <c r="I55" s="65">
        <v>29195</v>
      </c>
      <c r="J55" s="65">
        <v>29730</v>
      </c>
      <c r="K55" s="66">
        <v>30520</v>
      </c>
      <c r="L55" s="68">
        <v>31336</v>
      </c>
      <c r="M55" s="68">
        <v>32219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24744</v>
      </c>
      <c r="H56" s="70">
        <v>25629</v>
      </c>
      <c r="I56" s="70">
        <v>26465</v>
      </c>
      <c r="J56" s="70">
        <v>27827</v>
      </c>
      <c r="K56" s="71">
        <v>28659</v>
      </c>
      <c r="L56" s="73">
        <v>29122</v>
      </c>
      <c r="M56" s="73">
        <v>28882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12298</v>
      </c>
      <c r="H57" s="65">
        <v>12524</v>
      </c>
      <c r="I57" s="65">
        <v>12484</v>
      </c>
      <c r="J57" s="65">
        <v>12436</v>
      </c>
      <c r="K57" s="66">
        <v>12603</v>
      </c>
      <c r="L57" s="68">
        <v>12657</v>
      </c>
      <c r="M57" s="68">
        <v>12598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8009</v>
      </c>
      <c r="H58" s="65">
        <v>8103</v>
      </c>
      <c r="I58" s="65">
        <v>8015</v>
      </c>
      <c r="J58" s="65">
        <v>7972</v>
      </c>
      <c r="K58" s="66">
        <v>8144</v>
      </c>
      <c r="L58" s="68">
        <v>8156</v>
      </c>
      <c r="M58" s="68">
        <v>8023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3018</v>
      </c>
      <c r="H59" s="65">
        <v>3100</v>
      </c>
      <c r="I59" s="65">
        <v>3118</v>
      </c>
      <c r="J59" s="65">
        <v>3096</v>
      </c>
      <c r="K59" s="66">
        <v>3078</v>
      </c>
      <c r="L59" s="68">
        <v>3080</v>
      </c>
      <c r="M59" s="68">
        <v>3111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8322</v>
      </c>
      <c r="H60" s="65">
        <v>8536</v>
      </c>
      <c r="I60" s="65">
        <v>8875</v>
      </c>
      <c r="J60" s="65">
        <v>9454</v>
      </c>
      <c r="K60" s="66">
        <v>9635</v>
      </c>
      <c r="L60" s="68">
        <v>9723</v>
      </c>
      <c r="M60" s="68">
        <v>9921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4124</v>
      </c>
      <c r="H61" s="65">
        <v>4569</v>
      </c>
      <c r="I61" s="65">
        <v>5106</v>
      </c>
      <c r="J61" s="65">
        <v>5937</v>
      </c>
      <c r="K61" s="66">
        <v>6421</v>
      </c>
      <c r="L61" s="68">
        <v>6742</v>
      </c>
      <c r="M61" s="68">
        <v>6363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8937</v>
      </c>
      <c r="H62" s="70">
        <v>9177</v>
      </c>
      <c r="I62" s="70">
        <v>9517</v>
      </c>
      <c r="J62" s="70">
        <v>9837</v>
      </c>
      <c r="K62" s="71">
        <v>10403</v>
      </c>
      <c r="L62" s="73">
        <v>11134</v>
      </c>
      <c r="M62" s="73">
        <v>12067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8937</v>
      </c>
      <c r="H63" s="65">
        <v>9177</v>
      </c>
      <c r="I63" s="65">
        <v>9517</v>
      </c>
      <c r="J63" s="65">
        <v>9837</v>
      </c>
      <c r="K63" s="66">
        <v>10403</v>
      </c>
      <c r="L63" s="68">
        <v>11134</v>
      </c>
      <c r="M63" s="68">
        <v>12067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2329</v>
      </c>
      <c r="H64" s="65">
        <v>2327</v>
      </c>
      <c r="I64" s="65">
        <v>2380</v>
      </c>
      <c r="J64" s="65">
        <v>2421</v>
      </c>
      <c r="K64" s="66">
        <v>2456</v>
      </c>
      <c r="L64" s="68">
        <v>2480</v>
      </c>
      <c r="M64" s="68">
        <v>2540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190</v>
      </c>
      <c r="H65" s="65">
        <v>184</v>
      </c>
      <c r="I65" s="65">
        <v>186</v>
      </c>
      <c r="J65" s="65">
        <v>206</v>
      </c>
      <c r="K65" s="66">
        <v>226</v>
      </c>
      <c r="L65" s="68">
        <v>241</v>
      </c>
      <c r="M65" s="68">
        <v>254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6418</v>
      </c>
      <c r="H66" s="65">
        <v>6666</v>
      </c>
      <c r="I66" s="65">
        <v>6951</v>
      </c>
      <c r="J66" s="65">
        <v>7210</v>
      </c>
      <c r="K66" s="66">
        <v>7721</v>
      </c>
      <c r="L66" s="68">
        <v>8413</v>
      </c>
      <c r="M66" s="68">
        <v>9273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31743</v>
      </c>
      <c r="H67" s="70">
        <v>32137</v>
      </c>
      <c r="I67" s="70">
        <v>33655</v>
      </c>
      <c r="J67" s="70">
        <v>34982</v>
      </c>
      <c r="K67" s="71">
        <v>36277</v>
      </c>
      <c r="L67" s="73">
        <v>39612</v>
      </c>
      <c r="M67" s="73">
        <v>41070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3508</v>
      </c>
      <c r="H68" s="70">
        <v>3451</v>
      </c>
      <c r="I68" s="70">
        <v>3472</v>
      </c>
      <c r="J68" s="70">
        <v>3758</v>
      </c>
      <c r="K68" s="71">
        <v>3669</v>
      </c>
      <c r="L68" s="73">
        <v>3471</v>
      </c>
      <c r="M68" s="73">
        <v>3502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3506</v>
      </c>
      <c r="H69" s="65">
        <v>3447</v>
      </c>
      <c r="I69" s="65">
        <v>3463</v>
      </c>
      <c r="J69" s="65">
        <v>3753</v>
      </c>
      <c r="K69" s="66">
        <v>3668</v>
      </c>
      <c r="L69" s="68">
        <v>3469</v>
      </c>
      <c r="M69" s="68">
        <v>3499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3458</v>
      </c>
      <c r="H70" s="65">
        <v>3402</v>
      </c>
      <c r="I70" s="65">
        <v>3410</v>
      </c>
      <c r="J70" s="65">
        <v>3695</v>
      </c>
      <c r="K70" s="66">
        <v>3593</v>
      </c>
      <c r="L70" s="68">
        <v>3389</v>
      </c>
      <c r="M70" s="68">
        <v>3407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21710</v>
      </c>
      <c r="H71" s="70">
        <v>22161</v>
      </c>
      <c r="I71" s="70">
        <v>23540</v>
      </c>
      <c r="J71" s="70">
        <v>23885</v>
      </c>
      <c r="K71" s="71">
        <v>24938</v>
      </c>
      <c r="L71" s="73">
        <v>28454</v>
      </c>
      <c r="M71" s="73">
        <v>29965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13965</v>
      </c>
      <c r="H72" s="65">
        <v>14281</v>
      </c>
      <c r="I72" s="65">
        <v>15400</v>
      </c>
      <c r="J72" s="65">
        <v>15618</v>
      </c>
      <c r="K72" s="66">
        <v>16555</v>
      </c>
      <c r="L72" s="68">
        <v>19847</v>
      </c>
      <c r="M72" s="68">
        <v>21251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11639</v>
      </c>
      <c r="H73" s="65">
        <v>11927</v>
      </c>
      <c r="I73" s="65">
        <v>12911</v>
      </c>
      <c r="J73" s="65">
        <v>13178</v>
      </c>
      <c r="K73" s="66">
        <v>13952</v>
      </c>
      <c r="L73" s="68">
        <v>16878</v>
      </c>
      <c r="M73" s="68">
        <v>18321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7745</v>
      </c>
      <c r="H74" s="65">
        <v>7880</v>
      </c>
      <c r="I74" s="65">
        <v>8140</v>
      </c>
      <c r="J74" s="65">
        <v>8267</v>
      </c>
      <c r="K74" s="66">
        <v>8383</v>
      </c>
      <c r="L74" s="68">
        <v>8607</v>
      </c>
      <c r="M74" s="68">
        <v>8714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6249</v>
      </c>
      <c r="H75" s="70">
        <v>6383</v>
      </c>
      <c r="I75" s="70">
        <v>6585</v>
      </c>
      <c r="J75" s="70">
        <v>6696</v>
      </c>
      <c r="K75" s="71">
        <v>6787</v>
      </c>
      <c r="L75" s="73">
        <v>6835</v>
      </c>
      <c r="M75" s="73">
        <v>6942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6525</v>
      </c>
      <c r="H76" s="65">
        <v>6525</v>
      </c>
      <c r="I76" s="65">
        <v>6643</v>
      </c>
      <c r="J76" s="65">
        <v>7339</v>
      </c>
      <c r="K76" s="66">
        <v>7670</v>
      </c>
      <c r="L76" s="68">
        <v>7687</v>
      </c>
      <c r="M76" s="68">
        <v>7603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6525</v>
      </c>
      <c r="H77" s="65">
        <v>6525</v>
      </c>
      <c r="I77" s="65">
        <v>6643</v>
      </c>
      <c r="J77" s="65">
        <v>7339</v>
      </c>
      <c r="K77" s="66">
        <v>7670</v>
      </c>
      <c r="L77" s="68">
        <v>7687</v>
      </c>
      <c r="M77" s="68">
        <v>7603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3170</v>
      </c>
      <c r="H78" s="65">
        <v>2513</v>
      </c>
      <c r="I78" s="65">
        <v>436</v>
      </c>
      <c r="J78" s="65">
        <v>524</v>
      </c>
      <c r="K78" s="66">
        <v>584</v>
      </c>
      <c r="L78" s="68">
        <v>618</v>
      </c>
      <c r="M78" s="68">
        <v>606</v>
      </c>
    </row>
    <row r="79" spans="2:13" ht="15" customHeight="1" x14ac:dyDescent="0.25">
      <c r="B79" s="20"/>
      <c r="C79" s="60"/>
      <c r="D79"/>
      <c r="E79"/>
      <c r="F79"/>
      <c r="G79" s="65"/>
      <c r="H79" s="65"/>
      <c r="I79" s="43"/>
      <c r="J79" s="43"/>
      <c r="K79" s="43"/>
      <c r="L79" s="43"/>
      <c r="M79" s="43"/>
    </row>
    <row r="80" spans="2:13" ht="15" customHeight="1" x14ac:dyDescent="0.25">
      <c r="B80" s="20"/>
      <c r="C80" s="60"/>
      <c r="D80"/>
      <c r="E80"/>
      <c r="F80"/>
      <c r="G80"/>
      <c r="H80"/>
      <c r="I80" s="43"/>
      <c r="J80" s="43"/>
      <c r="K80" s="43"/>
      <c r="L80" s="43"/>
      <c r="M80" s="43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1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3.7109375" style="16" hidden="1" customWidth="1"/>
    <col min="5" max="5" width="0.28515625" style="16" customWidth="1"/>
    <col min="6" max="7" width="12.7109375" style="16" customWidth="1"/>
    <col min="8" max="8" width="13.570312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SVB.DU.Ber!G11</f>
        <v>161385</v>
      </c>
      <c r="G11" s="86">
        <f>SVB.DU.Ber!H11</f>
        <v>163051</v>
      </c>
      <c r="H11" s="86">
        <f>SVB.DU.Ber!I11</f>
        <v>164096</v>
      </c>
      <c r="I11" s="86">
        <f>SVB.DU.Ber!J11</f>
        <v>166250</v>
      </c>
      <c r="J11" s="86">
        <f>SVB.DU.Ber!K11</f>
        <v>171054</v>
      </c>
      <c r="K11" s="86">
        <f>SVB.DU.Ber!L11</f>
        <v>173852</v>
      </c>
      <c r="L11" s="86">
        <f>SVB.DU.Ber!M11</f>
        <v>175307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SVB.DU.Ber!G14+SVB.DU.Ber!G15</f>
        <v>1370</v>
      </c>
      <c r="G12" s="92">
        <f>SVB.DU.Ber!H14+SVB.DU.Ber!H15</f>
        <v>1354</v>
      </c>
      <c r="H12" s="92">
        <f>SVB.DU.Ber!I14+SVB.DU.Ber!I15</f>
        <v>1459</v>
      </c>
      <c r="I12" s="92">
        <f>SVB.DU.Ber!J14+SVB.DU.Ber!J15</f>
        <v>1425</v>
      </c>
      <c r="J12" s="92">
        <f>SVB.DU.Ber!K14+SVB.DU.Ber!K15</f>
        <v>1548</v>
      </c>
      <c r="K12" s="92">
        <f>SVB.DU.Ber!L14+SVB.DU.Ber!L15</f>
        <v>1578</v>
      </c>
      <c r="L12" s="92">
        <f>SVB.DU.Ber!M14+SVB.DU.Ber!M15</f>
        <v>1497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SVB.DU.Ber!G17+SVB.DU.Ber!G18+SVB.DU.Ber!G19+SVB.DU.Ber!G20+SVB.DU.Ber!G24+SVB.DU.Ber!G25+SVB.DU.Ber!G26+SVB.DU.Ber!G21+SVB.DU.Ber!G34</f>
        <v>38422</v>
      </c>
      <c r="G13" s="92">
        <f>SVB.DU.Ber!H17+SVB.DU.Ber!H18+SVB.DU.Ber!H19+SVB.DU.Ber!H20+SVB.DU.Ber!H24+SVB.DU.Ber!H25+SVB.DU.Ber!H26+SVB.DU.Ber!H21+SVB.DU.Ber!H34</f>
        <v>38307</v>
      </c>
      <c r="H13" s="92">
        <f>SVB.DU.Ber!I17+SVB.DU.Ber!I18+SVB.DU.Ber!I19+SVB.DU.Ber!I20+SVB.DU.Ber!I24+SVB.DU.Ber!I25+SVB.DU.Ber!I26+SVB.DU.Ber!I21+SVB.DU.Ber!I34</f>
        <v>38778</v>
      </c>
      <c r="I13" s="92">
        <f>SVB.DU.Ber!J17+SVB.DU.Ber!J18+SVB.DU.Ber!J19+SVB.DU.Ber!J20+SVB.DU.Ber!J24+SVB.DU.Ber!J25+SVB.DU.Ber!J26+SVB.DU.Ber!J21+SVB.DU.Ber!J34</f>
        <v>38234</v>
      </c>
      <c r="J13" s="92">
        <f>SVB.DU.Ber!K17+SVB.DU.Ber!K18+SVB.DU.Ber!K19+SVB.DU.Ber!K20+SVB.DU.Ber!K24+SVB.DU.Ber!K25+SVB.DU.Ber!K26+SVB.DU.Ber!K21+SVB.DU.Ber!K34</f>
        <v>38316</v>
      </c>
      <c r="K13" s="92">
        <f>SVB.DU.Ber!L17+SVB.DU.Ber!L18+SVB.DU.Ber!L19+SVB.DU.Ber!L20+SVB.DU.Ber!L24+SVB.DU.Ber!L25+SVB.DU.Ber!L26+SVB.DU.Ber!L21+SVB.DU.Ber!L34</f>
        <v>38234</v>
      </c>
      <c r="L13" s="92">
        <f>SVB.DU.Ber!M17+SVB.DU.Ber!M18+SVB.DU.Ber!M19+SVB.DU.Ber!M20+SVB.DU.Ber!M24+SVB.DU.Ber!M25+SVB.DU.Ber!M26+SVB.DU.Ber!M21+SVB.DU.Ber!M34</f>
        <v>37009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SVB.DU.Ber!G28+SVB.DU.Ber!G29+SVB.DU.Ber!G30+SVB.DU.Ber!G31</f>
        <v>8962</v>
      </c>
      <c r="G14" s="92">
        <f>SVB.DU.Ber!H28+SVB.DU.Ber!H29+SVB.DU.Ber!H30+SVB.DU.Ber!H31</f>
        <v>9250</v>
      </c>
      <c r="H14" s="92">
        <f>SVB.DU.Ber!I28+SVB.DU.Ber!I29+SVB.DU.Ber!I30+SVB.DU.Ber!I31</f>
        <v>9148</v>
      </c>
      <c r="I14" s="92">
        <f>SVB.DU.Ber!J28+SVB.DU.Ber!J29+SVB.DU.Ber!J30+SVB.DU.Ber!J31</f>
        <v>9148</v>
      </c>
      <c r="J14" s="92">
        <f>SVB.DU.Ber!K28+SVB.DU.Ber!K29+SVB.DU.Ber!K30+SVB.DU.Ber!K31</f>
        <v>9366</v>
      </c>
      <c r="K14" s="92">
        <f>SVB.DU.Ber!L28+SVB.DU.Ber!L29+SVB.DU.Ber!L30+SVB.DU.Ber!L31</f>
        <v>9746</v>
      </c>
      <c r="L14" s="92">
        <f>SVB.DU.Ber!M28+SVB.DU.Ber!M29+SVB.DU.Ber!M30+SVB.DU.Ber!M31</f>
        <v>9825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SVB.DU.Ber!G64+SVB.DU.Ber!G65+SVB.DU.Ber!G66</f>
        <v>5944</v>
      </c>
      <c r="G15" s="92">
        <f>SVB.DU.Ber!H64+SVB.DU.Ber!H65+SVB.DU.Ber!H66</f>
        <v>5891</v>
      </c>
      <c r="H15" s="92">
        <f>SVB.DU.Ber!I64+SVB.DU.Ber!I65+SVB.DU.Ber!I66</f>
        <v>5767</v>
      </c>
      <c r="I15" s="92">
        <f>SVB.DU.Ber!J64+SVB.DU.Ber!J65+SVB.DU.Ber!J66</f>
        <v>5772</v>
      </c>
      <c r="J15" s="92">
        <f>SVB.DU.Ber!K64+SVB.DU.Ber!K65+SVB.DU.Ber!K66</f>
        <v>5990</v>
      </c>
      <c r="K15" s="92">
        <f>SVB.DU.Ber!L64+SVB.DU.Ber!L65+SVB.DU.Ber!L66</f>
        <v>6147</v>
      </c>
      <c r="L15" s="92">
        <f>SVB.DU.Ber!M64+SVB.DU.Ber!M65+SVB.DU.Ber!M66</f>
        <v>6370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SVB.DU.Ber!G72+SVB.DU.Ber!G74+SVB.DU.Ber!G69+SVB.DU.Ber!G77</f>
        <v>24900</v>
      </c>
      <c r="G16" s="92">
        <f>SVB.DU.Ber!H72+SVB.DU.Ber!H74+SVB.DU.Ber!H69+SVB.DU.Ber!H77</f>
        <v>25966</v>
      </c>
      <c r="H16" s="92">
        <f>SVB.DU.Ber!I72+SVB.DU.Ber!I74+SVB.DU.Ber!I69+SVB.DU.Ber!I77</f>
        <v>27187</v>
      </c>
      <c r="I16" s="92">
        <f>SVB.DU.Ber!J72+SVB.DU.Ber!J74+SVB.DU.Ber!J69+SVB.DU.Ber!J77</f>
        <v>28075</v>
      </c>
      <c r="J16" s="92">
        <f>SVB.DU.Ber!K72+SVB.DU.Ber!K74+SVB.DU.Ber!K69+SVB.DU.Ber!K77</f>
        <v>29142</v>
      </c>
      <c r="K16" s="92">
        <f>SVB.DU.Ber!L72+SVB.DU.Ber!L74+SVB.DU.Ber!L69+SVB.DU.Ber!L77</f>
        <v>29328</v>
      </c>
      <c r="L16" s="92">
        <f>SVB.DU.Ber!M72+SVB.DU.Ber!M74+SVB.DU.Ber!M69+SVB.DU.Ber!M77</f>
        <v>30613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SVB.DU.Ber!G52+SVB.DU.Ber!G53+SVB.DU.Ber!G35</f>
        <v>16559</v>
      </c>
      <c r="G17" s="92">
        <f>SVB.DU.Ber!H52+SVB.DU.Ber!H53+SVB.DU.Ber!H35</f>
        <v>16351</v>
      </c>
      <c r="H17" s="92">
        <f>SVB.DU.Ber!I52+SVB.DU.Ber!I53+SVB.DU.Ber!I35</f>
        <v>15988</v>
      </c>
      <c r="I17" s="92">
        <f>SVB.DU.Ber!J52+SVB.DU.Ber!J53+SVB.DU.Ber!J35</f>
        <v>16448</v>
      </c>
      <c r="J17" s="92">
        <f>SVB.DU.Ber!K52+SVB.DU.Ber!K53+SVB.DU.Ber!K35</f>
        <v>17211</v>
      </c>
      <c r="K17" s="92">
        <f>SVB.DU.Ber!L52+SVB.DU.Ber!L53+SVB.DU.Ber!L35</f>
        <v>17710</v>
      </c>
      <c r="L17" s="92">
        <f>SVB.DU.Ber!M52+SVB.DU.Ber!M53+SVB.DU.Ber!M35</f>
        <v>17601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SVB.DU.Ber!G55+SVB.DU.Ber!G57+SVB.DU.Ber!G60</f>
        <v>33987</v>
      </c>
      <c r="G18" s="92">
        <f>SVB.DU.Ber!H55+SVB.DU.Ber!H57+SVB.DU.Ber!H60</f>
        <v>33998</v>
      </c>
      <c r="H18" s="92">
        <f>SVB.DU.Ber!I55+SVB.DU.Ber!I57+SVB.DU.Ber!I60</f>
        <v>33896</v>
      </c>
      <c r="I18" s="92">
        <f>SVB.DU.Ber!J55+SVB.DU.Ber!J57+SVB.DU.Ber!J60</f>
        <v>33893</v>
      </c>
      <c r="J18" s="92">
        <f>SVB.DU.Ber!K55+SVB.DU.Ber!K57+SVB.DU.Ber!K60</f>
        <v>34505</v>
      </c>
      <c r="K18" s="92">
        <f>SVB.DU.Ber!L55+SVB.DU.Ber!L57+SVB.DU.Ber!L60</f>
        <v>34873</v>
      </c>
      <c r="L18" s="92">
        <f>SVB.DU.Ber!M55+SVB.DU.Ber!M57+SVB.DU.Ber!M60</f>
        <v>35510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SVB.DU.Ber!G38+SVB.DU.Ber!G39+SVB.DU.Ber!G41+SVB.DU.Ber!G44</f>
        <v>25787</v>
      </c>
      <c r="G19" s="92">
        <f>SVB.DU.Ber!H38+SVB.DU.Ber!H39+SVB.DU.Ber!H41+SVB.DU.Ber!H44</f>
        <v>26704</v>
      </c>
      <c r="H19" s="92">
        <f>SVB.DU.Ber!I38+SVB.DU.Ber!I39+SVB.DU.Ber!I41+SVB.DU.Ber!I44</f>
        <v>27401</v>
      </c>
      <c r="I19" s="92">
        <f>SVB.DU.Ber!J38+SVB.DU.Ber!J39+SVB.DU.Ber!J41+SVB.DU.Ber!J44</f>
        <v>28390</v>
      </c>
      <c r="J19" s="92">
        <f>SVB.DU.Ber!K38+SVB.DU.Ber!K39+SVB.DU.Ber!K41+SVB.DU.Ber!K44</f>
        <v>29837</v>
      </c>
      <c r="K19" s="92">
        <f>SVB.DU.Ber!L38+SVB.DU.Ber!L39+SVB.DU.Ber!L41+SVB.DU.Ber!L44</f>
        <v>30893</v>
      </c>
      <c r="L19" s="92">
        <f>SVB.DU.Ber!M38+SVB.DU.Ber!M39+SVB.DU.Ber!M41+SVB.DU.Ber!M44</f>
        <v>31397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SVB.DU.Ber!G48+SVB.DU.Ber!G61+SVB.DU.Ber!G49+SVB.DU.Ber!G22</f>
        <v>3710</v>
      </c>
      <c r="G20" s="92">
        <f>SVB.DU.Ber!H48+SVB.DU.Ber!H61+SVB.DU.Ber!H49+SVB.DU.Ber!H22</f>
        <v>3949</v>
      </c>
      <c r="H20" s="92">
        <f>SVB.DU.Ber!I48+SVB.DU.Ber!I61+SVB.DU.Ber!I49+SVB.DU.Ber!I22</f>
        <v>4253</v>
      </c>
      <c r="I20" s="92">
        <f>SVB.DU.Ber!J48+SVB.DU.Ber!J61+SVB.DU.Ber!J49+SVB.DU.Ber!J22</f>
        <v>4602</v>
      </c>
      <c r="J20" s="92">
        <f>SVB.DU.Ber!K48+SVB.DU.Ber!K61+SVB.DU.Ber!K49+SVB.DU.Ber!K22</f>
        <v>4832</v>
      </c>
      <c r="K20" s="92">
        <f>SVB.DU.Ber!L48+SVB.DU.Ber!L61+SVB.DU.Ber!L49+SVB.DU.Ber!L22</f>
        <v>5064</v>
      </c>
      <c r="L20" s="92">
        <f>SVB.DU.Ber!M48+SVB.DU.Ber!M61+SVB.DU.Ber!M49+SVB.DU.Ber!M22</f>
        <v>5233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6</v>
      </c>
      <c r="G21" s="92">
        <f>G11-G12-G13-G14-G15-G16-G17-G18-G19-G20-G22</f>
        <v>4</v>
      </c>
      <c r="H21" s="92">
        <f>H11-H12-H13-H14-H15-H16-H17-H18-H19-H20-H22</f>
        <v>3</v>
      </c>
      <c r="I21" s="92">
        <f t="shared" ref="I21:L21" si="0">I11-I12-I13-I14-I15-I16-I17-I18-I19-I20-I22</f>
        <v>2</v>
      </c>
      <c r="J21" s="92">
        <f t="shared" si="0"/>
        <v>5</v>
      </c>
      <c r="K21" s="92">
        <f t="shared" ref="K21" si="1">K11-K12-K13-K14-K15-K16-K17-K18-K19-K20-K22</f>
        <v>11</v>
      </c>
      <c r="L21" s="92">
        <f t="shared" si="0"/>
        <v>6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SVB.DU.Ber!G78</f>
        <v>1738</v>
      </c>
      <c r="G22" s="43">
        <f>SVB.DU.Ber!H78</f>
        <v>1277</v>
      </c>
      <c r="H22" s="43">
        <f>SVB.DU.Ber!I78</f>
        <v>216</v>
      </c>
      <c r="I22" s="43">
        <f>SVB.DU.Ber!J78</f>
        <v>261</v>
      </c>
      <c r="J22" s="43">
        <f>SVB.DU.Ber!K78</f>
        <v>302</v>
      </c>
      <c r="K22" s="43">
        <f>SVB.DU.Ber!L78</f>
        <v>268</v>
      </c>
      <c r="L22" s="43">
        <f>SVB.DU.Ber!M78</f>
        <v>246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161385</v>
      </c>
      <c r="G23" s="91">
        <f>SUM(G12:G22)</f>
        <v>163051</v>
      </c>
      <c r="H23" s="91">
        <f>SUM(H12:H22)</f>
        <v>164096</v>
      </c>
      <c r="I23" s="91">
        <f t="shared" ref="I23:L23" si="2">SUM(I12:I22)</f>
        <v>166250</v>
      </c>
      <c r="J23" s="91">
        <f t="shared" si="2"/>
        <v>171054</v>
      </c>
      <c r="K23" s="91">
        <f>SUM(K12:K22)</f>
        <v>173852</v>
      </c>
      <c r="L23" s="91">
        <f t="shared" si="2"/>
        <v>175307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8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161385</v>
      </c>
      <c r="G36" s="86">
        <v>163051</v>
      </c>
      <c r="H36" s="86">
        <v>164096</v>
      </c>
      <c r="I36" s="86">
        <v>166250</v>
      </c>
      <c r="J36" s="94">
        <v>171054</v>
      </c>
      <c r="K36" s="94">
        <f>K11</f>
        <v>173852</v>
      </c>
      <c r="L36" s="94">
        <f>L11</f>
        <v>175307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0.84890169470520815</v>
      </c>
      <c r="G37" s="96">
        <f>G12/$G$36*100</f>
        <v>0.83041502352024821</v>
      </c>
      <c r="H37" s="96">
        <f>H12/$H$11*100</f>
        <v>0.88911368954758196</v>
      </c>
      <c r="I37" s="96">
        <f>I12/$I$11*100</f>
        <v>0.85714285714285721</v>
      </c>
      <c r="J37" s="96">
        <f>J12/$J$11*100</f>
        <v>0.90497737556561098</v>
      </c>
      <c r="K37" s="96">
        <f>K12/$K$11*100</f>
        <v>0.90766859167567804</v>
      </c>
      <c r="L37" s="96">
        <f>L12/$L$11*100</f>
        <v>0.85393053329302304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23.807664900703287</v>
      </c>
      <c r="G38" s="96">
        <f t="shared" ref="G38:G47" si="4">G13/$G$36*100</f>
        <v>23.493876149180316</v>
      </c>
      <c r="H38" s="96">
        <f t="shared" ref="H38:H47" si="5">H13/$H$11*100</f>
        <v>23.631289001560063</v>
      </c>
      <c r="I38" s="96">
        <f t="shared" ref="I38:I47" si="6">I13/$I$11*100</f>
        <v>22.997894736842106</v>
      </c>
      <c r="J38" s="96">
        <f t="shared" ref="J38:J47" si="7">J13/$J$11*100</f>
        <v>22.39994387737206</v>
      </c>
      <c r="K38" s="96">
        <f t="shared" ref="K38:K47" si="8">K13/$K$11*100</f>
        <v>21.992269286519569</v>
      </c>
      <c r="L38" s="96">
        <f t="shared" ref="L38:L47" si="9">L13/$L$11*100</f>
        <v>21.110965335097855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5.5531802831737771</v>
      </c>
      <c r="G39" s="96">
        <f t="shared" si="4"/>
        <v>5.6730716156294658</v>
      </c>
      <c r="H39" s="96">
        <f t="shared" si="5"/>
        <v>5.5747854914196564</v>
      </c>
      <c r="I39" s="96">
        <f t="shared" si="6"/>
        <v>5.5025563909774435</v>
      </c>
      <c r="J39" s="96">
        <f t="shared" si="7"/>
        <v>5.4754638885965834</v>
      </c>
      <c r="K39" s="96">
        <f t="shared" si="8"/>
        <v>5.6059176771046637</v>
      </c>
      <c r="L39" s="96">
        <f t="shared" si="9"/>
        <v>5.604453900871043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3.6831180097282896</v>
      </c>
      <c r="G40" s="96">
        <f t="shared" si="4"/>
        <v>3.6129799878565598</v>
      </c>
      <c r="H40" s="96">
        <f t="shared" si="5"/>
        <v>3.5144062012480499</v>
      </c>
      <c r="I40" s="96">
        <f t="shared" si="6"/>
        <v>3.4718796992481202</v>
      </c>
      <c r="J40" s="96">
        <f t="shared" si="7"/>
        <v>3.5018181393010397</v>
      </c>
      <c r="K40" s="96">
        <f t="shared" si="8"/>
        <v>3.5357660538849136</v>
      </c>
      <c r="L40" s="96">
        <f t="shared" si="9"/>
        <v>3.6336255825494703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15.428943210335532</v>
      </c>
      <c r="G41" s="96">
        <f t="shared" si="4"/>
        <v>15.925078656371319</v>
      </c>
      <c r="H41" s="96">
        <f t="shared" si="5"/>
        <v>16.567740834633383</v>
      </c>
      <c r="I41" s="96">
        <f t="shared" si="6"/>
        <v>16.887218045112782</v>
      </c>
      <c r="J41" s="96">
        <f t="shared" si="7"/>
        <v>17.036725244659582</v>
      </c>
      <c r="K41" s="96">
        <f t="shared" si="8"/>
        <v>16.869521201941883</v>
      </c>
      <c r="L41" s="96">
        <f t="shared" si="9"/>
        <v>17.462508627721654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10.260557053009883</v>
      </c>
      <c r="G42" s="96">
        <f t="shared" si="4"/>
        <v>10.028150701314313</v>
      </c>
      <c r="H42" s="96">
        <f t="shared" si="5"/>
        <v>9.7430772230889229</v>
      </c>
      <c r="I42" s="96">
        <f t="shared" si="6"/>
        <v>9.8935338345864672</v>
      </c>
      <c r="J42" s="96">
        <f t="shared" si="7"/>
        <v>10.061734890736258</v>
      </c>
      <c r="K42" s="96">
        <f t="shared" si="8"/>
        <v>10.186825575777098</v>
      </c>
      <c r="L42" s="96">
        <f t="shared" si="9"/>
        <v>10.040101079819973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21.059578027697743</v>
      </c>
      <c r="G43" s="96">
        <f t="shared" si="4"/>
        <v>20.851144733856277</v>
      </c>
      <c r="H43" s="96">
        <f t="shared" si="5"/>
        <v>20.656201248049921</v>
      </c>
      <c r="I43" s="96">
        <f t="shared" si="6"/>
        <v>20.386766917293233</v>
      </c>
      <c r="J43" s="96">
        <f t="shared" si="7"/>
        <v>20.171992470214086</v>
      </c>
      <c r="K43" s="96">
        <f t="shared" si="8"/>
        <v>20.059015714515795</v>
      </c>
      <c r="L43" s="96">
        <f t="shared" si="9"/>
        <v>20.255893946048932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15.978560584936643</v>
      </c>
      <c r="G44" s="96">
        <f t="shared" si="4"/>
        <v>16.377697775542622</v>
      </c>
      <c r="H44" s="96">
        <f t="shared" si="5"/>
        <v>16.698152301092044</v>
      </c>
      <c r="I44" s="96">
        <f t="shared" si="6"/>
        <v>17.076691729323308</v>
      </c>
      <c r="J44" s="96">
        <f t="shared" si="7"/>
        <v>17.443029686531737</v>
      </c>
      <c r="K44" s="96">
        <f t="shared" si="8"/>
        <v>17.769712168971306</v>
      </c>
      <c r="L44" s="96">
        <f t="shared" si="9"/>
        <v>17.909724084035435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2.2988505747126435</v>
      </c>
      <c r="G45" s="96">
        <f t="shared" si="4"/>
        <v>2.4219416010941361</v>
      </c>
      <c r="H45" s="96">
        <f t="shared" si="5"/>
        <v>2.5917755460218408</v>
      </c>
      <c r="I45" s="96">
        <f t="shared" si="6"/>
        <v>2.7681203007518795</v>
      </c>
      <c r="J45" s="96">
        <f t="shared" si="7"/>
        <v>2.8248389397500206</v>
      </c>
      <c r="K45" s="96">
        <f t="shared" si="8"/>
        <v>2.9128224006626326</v>
      </c>
      <c r="L45" s="96">
        <f t="shared" si="9"/>
        <v>2.9850490853188978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3.7178176410447069E-3</v>
      </c>
      <c r="G46" s="96">
        <f t="shared" si="4"/>
        <v>2.4532201581100393E-3</v>
      </c>
      <c r="H46" s="96">
        <f t="shared" si="5"/>
        <v>1.8281981279251172E-3</v>
      </c>
      <c r="I46" s="96">
        <f t="shared" si="6"/>
        <v>1.2030075187969924E-3</v>
      </c>
      <c r="J46" s="96">
        <f t="shared" si="7"/>
        <v>2.9230535386486137E-3</v>
      </c>
      <c r="K46" s="96">
        <f t="shared" si="8"/>
        <v>6.3272208545199363E-3</v>
      </c>
      <c r="L46" s="96">
        <f t="shared" si="9"/>
        <v>3.4225672677075073E-3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1.0769278433559502</v>
      </c>
      <c r="G47" s="96">
        <f t="shared" si="4"/>
        <v>0.78319053547662998</v>
      </c>
      <c r="H47" s="96">
        <f t="shared" si="5"/>
        <v>0.13163026521060842</v>
      </c>
      <c r="I47" s="96">
        <f t="shared" si="6"/>
        <v>0.15699248120300752</v>
      </c>
      <c r="J47" s="96">
        <f t="shared" si="7"/>
        <v>0.17655243373437629</v>
      </c>
      <c r="K47" s="96">
        <f t="shared" si="8"/>
        <v>0.15415410809194027</v>
      </c>
      <c r="L47" s="96">
        <f t="shared" si="9"/>
        <v>0.14032525797600781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.7109375" style="16" hidden="1" customWidth="1"/>
    <col min="6" max="6" width="0.85546875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161385</v>
      </c>
      <c r="H11" s="70">
        <v>163051</v>
      </c>
      <c r="I11" s="70">
        <v>164096</v>
      </c>
      <c r="J11" s="70">
        <v>166250</v>
      </c>
      <c r="K11" s="71">
        <v>171054</v>
      </c>
      <c r="L11" s="72">
        <v>173852</v>
      </c>
      <c r="M11" s="72">
        <v>175307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45864</v>
      </c>
      <c r="H12" s="70">
        <v>45864</v>
      </c>
      <c r="I12" s="70">
        <v>46115</v>
      </c>
      <c r="J12" s="70">
        <v>45488</v>
      </c>
      <c r="K12" s="71">
        <v>45921</v>
      </c>
      <c r="L12" s="73">
        <v>46504</v>
      </c>
      <c r="M12" s="73">
        <v>45288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1370</v>
      </c>
      <c r="H13" s="70">
        <v>1354</v>
      </c>
      <c r="I13" s="70">
        <v>1459</v>
      </c>
      <c r="J13" s="70">
        <v>1425</v>
      </c>
      <c r="K13" s="71">
        <v>1548</v>
      </c>
      <c r="L13" s="73">
        <v>1578</v>
      </c>
      <c r="M13" s="73">
        <v>1497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220</v>
      </c>
      <c r="H14" s="65">
        <v>195</v>
      </c>
      <c r="I14" s="65">
        <v>200</v>
      </c>
      <c r="J14" s="65">
        <v>195</v>
      </c>
      <c r="K14" s="66">
        <v>192</v>
      </c>
      <c r="L14" s="68">
        <v>200</v>
      </c>
      <c r="M14" s="68">
        <v>222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1150</v>
      </c>
      <c r="H15" s="65">
        <v>1159</v>
      </c>
      <c r="I15" s="65">
        <v>1259</v>
      </c>
      <c r="J15" s="65">
        <v>1230</v>
      </c>
      <c r="K15" s="66">
        <v>1356</v>
      </c>
      <c r="L15" s="68">
        <v>1378</v>
      </c>
      <c r="M15" s="68">
        <v>1275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14622</v>
      </c>
      <c r="H16" s="70">
        <v>14524</v>
      </c>
      <c r="I16" s="70">
        <v>13817</v>
      </c>
      <c r="J16" s="70">
        <v>13494</v>
      </c>
      <c r="K16" s="71">
        <v>13562</v>
      </c>
      <c r="L16" s="73">
        <v>13534</v>
      </c>
      <c r="M16" s="73">
        <v>12800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743</v>
      </c>
      <c r="H17" s="65">
        <v>749</v>
      </c>
      <c r="I17" s="65">
        <v>711</v>
      </c>
      <c r="J17" s="65">
        <v>695</v>
      </c>
      <c r="K17" s="66">
        <v>723</v>
      </c>
      <c r="L17" s="68">
        <v>699</v>
      </c>
      <c r="M17" s="68">
        <v>656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958</v>
      </c>
      <c r="H18" s="65">
        <v>904</v>
      </c>
      <c r="I18" s="65">
        <v>998</v>
      </c>
      <c r="J18" s="65">
        <v>995</v>
      </c>
      <c r="K18" s="66">
        <v>986</v>
      </c>
      <c r="L18" s="68">
        <v>1010</v>
      </c>
      <c r="M18" s="68">
        <v>911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775</v>
      </c>
      <c r="H19" s="65">
        <v>781</v>
      </c>
      <c r="I19" s="65">
        <v>669</v>
      </c>
      <c r="J19" s="65">
        <v>677</v>
      </c>
      <c r="K19" s="66">
        <v>600</v>
      </c>
      <c r="L19" s="68">
        <v>592</v>
      </c>
      <c r="M19" s="68">
        <v>596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11545</v>
      </c>
      <c r="H20" s="65">
        <v>11544</v>
      </c>
      <c r="I20" s="65">
        <v>10899</v>
      </c>
      <c r="J20" s="65">
        <v>10581</v>
      </c>
      <c r="K20" s="66">
        <v>10710</v>
      </c>
      <c r="L20" s="68">
        <v>10714</v>
      </c>
      <c r="M20" s="68">
        <v>10147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442</v>
      </c>
      <c r="H21" s="65">
        <v>390</v>
      </c>
      <c r="I21" s="65">
        <v>395</v>
      </c>
      <c r="J21" s="65">
        <v>394</v>
      </c>
      <c r="K21" s="66">
        <v>394</v>
      </c>
      <c r="L21" s="68">
        <v>369</v>
      </c>
      <c r="M21" s="68">
        <v>360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159</v>
      </c>
      <c r="H22" s="65">
        <v>156</v>
      </c>
      <c r="I22" s="65">
        <v>145</v>
      </c>
      <c r="J22" s="65">
        <v>152</v>
      </c>
      <c r="K22" s="66">
        <v>149</v>
      </c>
      <c r="L22" s="68">
        <v>150</v>
      </c>
      <c r="M22" s="68">
        <v>130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20910</v>
      </c>
      <c r="H23" s="70">
        <v>20736</v>
      </c>
      <c r="I23" s="70">
        <v>21691</v>
      </c>
      <c r="J23" s="70">
        <v>21421</v>
      </c>
      <c r="K23" s="71">
        <v>21445</v>
      </c>
      <c r="L23" s="73">
        <v>21646</v>
      </c>
      <c r="M23" s="73">
        <v>21166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9164</v>
      </c>
      <c r="H24" s="65">
        <v>9068</v>
      </c>
      <c r="I24" s="65">
        <v>9870</v>
      </c>
      <c r="J24" s="65">
        <v>9736</v>
      </c>
      <c r="K24" s="66">
        <v>9855</v>
      </c>
      <c r="L24" s="68">
        <v>9978</v>
      </c>
      <c r="M24" s="68">
        <v>9754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6894</v>
      </c>
      <c r="H25" s="65">
        <v>6924</v>
      </c>
      <c r="I25" s="65">
        <v>7146</v>
      </c>
      <c r="J25" s="65">
        <v>7072</v>
      </c>
      <c r="K25" s="66">
        <v>7109</v>
      </c>
      <c r="L25" s="68">
        <v>7142</v>
      </c>
      <c r="M25" s="68">
        <v>6907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4852</v>
      </c>
      <c r="H26" s="65">
        <v>4744</v>
      </c>
      <c r="I26" s="65">
        <v>4675</v>
      </c>
      <c r="J26" s="65">
        <v>4613</v>
      </c>
      <c r="K26" s="66">
        <v>4481</v>
      </c>
      <c r="L26" s="68">
        <v>4526</v>
      </c>
      <c r="M26" s="68">
        <v>4505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8962</v>
      </c>
      <c r="H27" s="65">
        <v>9250</v>
      </c>
      <c r="I27" s="65">
        <v>9148</v>
      </c>
      <c r="J27" s="65">
        <v>9148</v>
      </c>
      <c r="K27" s="66">
        <v>9366</v>
      </c>
      <c r="L27" s="68">
        <v>9746</v>
      </c>
      <c r="M27" s="68">
        <v>9825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1307</v>
      </c>
      <c r="H28" s="65">
        <v>1373</v>
      </c>
      <c r="I28" s="65">
        <v>1354</v>
      </c>
      <c r="J28" s="65">
        <v>1365</v>
      </c>
      <c r="K28" s="66">
        <v>1440</v>
      </c>
      <c r="L28" s="68">
        <v>1418</v>
      </c>
      <c r="M28" s="68">
        <v>1469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2431</v>
      </c>
      <c r="H29" s="65">
        <v>2473</v>
      </c>
      <c r="I29" s="65">
        <v>2360</v>
      </c>
      <c r="J29" s="65">
        <v>2416</v>
      </c>
      <c r="K29" s="66">
        <v>2587</v>
      </c>
      <c r="L29" s="68">
        <v>2873</v>
      </c>
      <c r="M29" s="68">
        <v>3056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1633</v>
      </c>
      <c r="H30" s="65">
        <v>1645</v>
      </c>
      <c r="I30" s="65">
        <v>1741</v>
      </c>
      <c r="J30" s="65">
        <v>1692</v>
      </c>
      <c r="K30" s="66">
        <v>1611</v>
      </c>
      <c r="L30" s="68">
        <v>1648</v>
      </c>
      <c r="M30" s="68">
        <v>1503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3591</v>
      </c>
      <c r="H31" s="65">
        <v>3759</v>
      </c>
      <c r="I31" s="65">
        <v>3693</v>
      </c>
      <c r="J31" s="65">
        <v>3675</v>
      </c>
      <c r="K31" s="66">
        <v>3728</v>
      </c>
      <c r="L31" s="68">
        <v>3807</v>
      </c>
      <c r="M31" s="68">
        <v>3797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33079</v>
      </c>
      <c r="H32" s="70">
        <v>34335</v>
      </c>
      <c r="I32" s="70">
        <v>34440</v>
      </c>
      <c r="J32" s="70">
        <v>35651</v>
      </c>
      <c r="K32" s="71">
        <v>37484</v>
      </c>
      <c r="L32" s="73">
        <v>38349</v>
      </c>
      <c r="M32" s="73">
        <v>38742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6313</v>
      </c>
      <c r="H33" s="70">
        <v>6623</v>
      </c>
      <c r="I33" s="70">
        <v>6031</v>
      </c>
      <c r="J33" s="70">
        <v>6206</v>
      </c>
      <c r="K33" s="71">
        <v>6541</v>
      </c>
      <c r="L33" s="73">
        <v>6309</v>
      </c>
      <c r="M33" s="73">
        <v>6191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3049</v>
      </c>
      <c r="H34" s="65">
        <v>3203</v>
      </c>
      <c r="I34" s="65">
        <v>3415</v>
      </c>
      <c r="J34" s="65">
        <v>3471</v>
      </c>
      <c r="K34" s="66">
        <v>3458</v>
      </c>
      <c r="L34" s="68">
        <v>3204</v>
      </c>
      <c r="M34" s="68">
        <v>3173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3264</v>
      </c>
      <c r="H35" s="65">
        <v>3420</v>
      </c>
      <c r="I35" s="65">
        <v>2616</v>
      </c>
      <c r="J35" s="65">
        <v>2735</v>
      </c>
      <c r="K35" s="66">
        <v>3083</v>
      </c>
      <c r="L35" s="68">
        <v>3105</v>
      </c>
      <c r="M35" s="68">
        <v>3018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1349</v>
      </c>
      <c r="H36" s="65">
        <v>1416</v>
      </c>
      <c r="I36" s="65">
        <v>1567</v>
      </c>
      <c r="J36" s="65">
        <v>1613</v>
      </c>
      <c r="K36" s="66">
        <v>1897</v>
      </c>
      <c r="L36" s="68">
        <v>1902</v>
      </c>
      <c r="M36" s="68">
        <v>1793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16285</v>
      </c>
      <c r="H37" s="70">
        <v>16827</v>
      </c>
      <c r="I37" s="70">
        <v>17168</v>
      </c>
      <c r="J37" s="70">
        <v>17554</v>
      </c>
      <c r="K37" s="71">
        <v>18460</v>
      </c>
      <c r="L37" s="73">
        <v>18945</v>
      </c>
      <c r="M37" s="73">
        <v>19055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12406</v>
      </c>
      <c r="H38" s="65">
        <v>12704</v>
      </c>
      <c r="I38" s="65">
        <v>12817</v>
      </c>
      <c r="J38" s="65">
        <v>13031</v>
      </c>
      <c r="K38" s="66">
        <v>13564</v>
      </c>
      <c r="L38" s="68">
        <v>13881</v>
      </c>
      <c r="M38" s="68">
        <v>13849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3879</v>
      </c>
      <c r="H39" s="65">
        <v>4123</v>
      </c>
      <c r="I39" s="65">
        <v>4351</v>
      </c>
      <c r="J39" s="65">
        <v>4523</v>
      </c>
      <c r="K39" s="66">
        <v>4896</v>
      </c>
      <c r="L39" s="68">
        <v>5064</v>
      </c>
      <c r="M39" s="68">
        <v>5206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10481</v>
      </c>
      <c r="H40" s="70">
        <v>10885</v>
      </c>
      <c r="I40" s="70">
        <v>11241</v>
      </c>
      <c r="J40" s="70">
        <v>11891</v>
      </c>
      <c r="K40" s="71">
        <v>12483</v>
      </c>
      <c r="L40" s="73">
        <v>13095</v>
      </c>
      <c r="M40" s="73">
        <v>13496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6307</v>
      </c>
      <c r="H41" s="65">
        <v>6483</v>
      </c>
      <c r="I41" s="65">
        <v>6675</v>
      </c>
      <c r="J41" s="65">
        <v>7522</v>
      </c>
      <c r="K41" s="66">
        <v>7822</v>
      </c>
      <c r="L41" s="68">
        <v>8164</v>
      </c>
      <c r="M41" s="68">
        <v>8300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5410</v>
      </c>
      <c r="H42" s="65">
        <v>5561</v>
      </c>
      <c r="I42" s="65">
        <v>5674</v>
      </c>
      <c r="J42" s="65">
        <v>6458</v>
      </c>
      <c r="K42" s="66">
        <v>6615</v>
      </c>
      <c r="L42" s="68">
        <v>6914</v>
      </c>
      <c r="M42" s="68">
        <v>7003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2829</v>
      </c>
      <c r="J43" s="65">
        <v>3049</v>
      </c>
      <c r="K43" s="66">
        <v>3137</v>
      </c>
      <c r="L43" s="68">
        <v>3308</v>
      </c>
      <c r="M43" s="68">
        <v>3377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3195</v>
      </c>
      <c r="H44" s="65">
        <v>3394</v>
      </c>
      <c r="I44" s="65">
        <v>3558</v>
      </c>
      <c r="J44" s="65">
        <v>3314</v>
      </c>
      <c r="K44" s="66">
        <v>3555</v>
      </c>
      <c r="L44" s="68">
        <v>3784</v>
      </c>
      <c r="M44" s="68">
        <v>4042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1087</v>
      </c>
      <c r="H45" s="65">
        <v>1048</v>
      </c>
      <c r="I45" s="65">
        <v>994</v>
      </c>
      <c r="J45" s="65">
        <v>974</v>
      </c>
      <c r="K45" s="66">
        <v>1091</v>
      </c>
      <c r="L45" s="68">
        <v>1141</v>
      </c>
      <c r="M45" s="68">
        <v>1219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534</v>
      </c>
      <c r="H46" s="65">
        <v>511</v>
      </c>
      <c r="I46" s="65">
        <v>505</v>
      </c>
      <c r="J46" s="65">
        <v>539</v>
      </c>
      <c r="K46" s="66">
        <v>538</v>
      </c>
      <c r="L46" s="68">
        <v>538</v>
      </c>
      <c r="M46" s="68">
        <v>600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785</v>
      </c>
      <c r="H47" s="65">
        <v>910</v>
      </c>
      <c r="I47" s="65">
        <v>998</v>
      </c>
      <c r="J47" s="65">
        <v>1103</v>
      </c>
      <c r="K47" s="66">
        <v>1159</v>
      </c>
      <c r="L47" s="68">
        <v>1301</v>
      </c>
      <c r="M47" s="68">
        <v>1314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592</v>
      </c>
      <c r="H48" s="65">
        <v>595</v>
      </c>
      <c r="I48" s="65">
        <v>596</v>
      </c>
      <c r="J48" s="65">
        <v>620</v>
      </c>
      <c r="K48" s="66">
        <v>671</v>
      </c>
      <c r="L48" s="68">
        <v>725</v>
      </c>
      <c r="M48" s="68">
        <v>726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387</v>
      </c>
      <c r="H49" s="65">
        <v>413</v>
      </c>
      <c r="I49" s="65">
        <v>412</v>
      </c>
      <c r="J49" s="65">
        <v>435</v>
      </c>
      <c r="K49" s="66">
        <v>435</v>
      </c>
      <c r="L49" s="68">
        <v>422</v>
      </c>
      <c r="M49" s="68">
        <v>428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49854</v>
      </c>
      <c r="H50" s="70">
        <v>49714</v>
      </c>
      <c r="I50" s="70">
        <v>50368</v>
      </c>
      <c r="J50" s="70">
        <v>51001</v>
      </c>
      <c r="K50" s="71">
        <v>52210</v>
      </c>
      <c r="L50" s="73">
        <v>53245</v>
      </c>
      <c r="M50" s="73">
        <v>54042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13295</v>
      </c>
      <c r="H51" s="70">
        <v>12931</v>
      </c>
      <c r="I51" s="70">
        <v>13372</v>
      </c>
      <c r="J51" s="70">
        <v>13713</v>
      </c>
      <c r="K51" s="71">
        <v>14128</v>
      </c>
      <c r="L51" s="73">
        <v>14605</v>
      </c>
      <c r="M51" s="73">
        <v>14583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3959</v>
      </c>
      <c r="H52" s="65">
        <v>3932</v>
      </c>
      <c r="I52" s="65">
        <v>4040</v>
      </c>
      <c r="J52" s="65">
        <v>4120</v>
      </c>
      <c r="K52" s="66">
        <v>4327</v>
      </c>
      <c r="L52" s="68">
        <v>4541</v>
      </c>
      <c r="M52" s="68">
        <v>4621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9336</v>
      </c>
      <c r="H53" s="65">
        <v>8999</v>
      </c>
      <c r="I53" s="65">
        <v>9332</v>
      </c>
      <c r="J53" s="65">
        <v>9593</v>
      </c>
      <c r="K53" s="66">
        <v>9801</v>
      </c>
      <c r="L53" s="68">
        <v>10064</v>
      </c>
      <c r="M53" s="68">
        <v>9962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23494</v>
      </c>
      <c r="H54" s="70">
        <v>23339</v>
      </c>
      <c r="I54" s="70">
        <v>23213</v>
      </c>
      <c r="J54" s="70">
        <v>23151</v>
      </c>
      <c r="K54" s="71">
        <v>23717</v>
      </c>
      <c r="L54" s="73">
        <v>23989</v>
      </c>
      <c r="M54" s="73">
        <v>24392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23494</v>
      </c>
      <c r="H55" s="65">
        <v>23339</v>
      </c>
      <c r="I55" s="65">
        <v>23213</v>
      </c>
      <c r="J55" s="65">
        <v>23151</v>
      </c>
      <c r="K55" s="66">
        <v>23717</v>
      </c>
      <c r="L55" s="68">
        <v>23989</v>
      </c>
      <c r="M55" s="68">
        <v>24392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13065</v>
      </c>
      <c r="H56" s="70">
        <v>13444</v>
      </c>
      <c r="I56" s="70">
        <v>13783</v>
      </c>
      <c r="J56" s="70">
        <v>14137</v>
      </c>
      <c r="K56" s="71">
        <v>14365</v>
      </c>
      <c r="L56" s="73">
        <v>14651</v>
      </c>
      <c r="M56" s="73">
        <v>15067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5622</v>
      </c>
      <c r="H57" s="65">
        <v>5703</v>
      </c>
      <c r="I57" s="65">
        <v>5768</v>
      </c>
      <c r="J57" s="65">
        <v>5706</v>
      </c>
      <c r="K57" s="66">
        <v>5701</v>
      </c>
      <c r="L57" s="68">
        <v>5678</v>
      </c>
      <c r="M57" s="68">
        <v>5837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3002</v>
      </c>
      <c r="H58" s="65">
        <v>3058</v>
      </c>
      <c r="I58" s="65">
        <v>3097</v>
      </c>
      <c r="J58" s="65">
        <v>3041</v>
      </c>
      <c r="K58" s="66">
        <v>2923</v>
      </c>
      <c r="L58" s="68">
        <v>2866</v>
      </c>
      <c r="M58" s="68">
        <v>3007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1951</v>
      </c>
      <c r="H59" s="65">
        <v>1952</v>
      </c>
      <c r="I59" s="65">
        <v>1953</v>
      </c>
      <c r="J59" s="65">
        <v>1952</v>
      </c>
      <c r="K59" s="66">
        <v>2056</v>
      </c>
      <c r="L59" s="68">
        <v>2088</v>
      </c>
      <c r="M59" s="68">
        <v>2079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4871</v>
      </c>
      <c r="H60" s="65">
        <v>4956</v>
      </c>
      <c r="I60" s="65">
        <v>4915</v>
      </c>
      <c r="J60" s="65">
        <v>5036</v>
      </c>
      <c r="K60" s="66">
        <v>5087</v>
      </c>
      <c r="L60" s="68">
        <v>5206</v>
      </c>
      <c r="M60" s="68">
        <v>5281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2572</v>
      </c>
      <c r="H61" s="65">
        <v>2785</v>
      </c>
      <c r="I61" s="65">
        <v>3100</v>
      </c>
      <c r="J61" s="65">
        <v>3395</v>
      </c>
      <c r="K61" s="66">
        <v>3577</v>
      </c>
      <c r="L61" s="68">
        <v>3767</v>
      </c>
      <c r="M61" s="68">
        <v>3949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5944</v>
      </c>
      <c r="H62" s="70">
        <v>5891</v>
      </c>
      <c r="I62" s="70">
        <v>5767</v>
      </c>
      <c r="J62" s="70">
        <v>5772</v>
      </c>
      <c r="K62" s="71">
        <v>5990</v>
      </c>
      <c r="L62" s="73">
        <v>6147</v>
      </c>
      <c r="M62" s="73">
        <v>6370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5944</v>
      </c>
      <c r="H63" s="65">
        <v>5891</v>
      </c>
      <c r="I63" s="65">
        <v>5767</v>
      </c>
      <c r="J63" s="65">
        <v>5772</v>
      </c>
      <c r="K63" s="66">
        <v>5990</v>
      </c>
      <c r="L63" s="68">
        <v>6147</v>
      </c>
      <c r="M63" s="68">
        <v>6370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3423</v>
      </c>
      <c r="H64" s="65">
        <v>3345</v>
      </c>
      <c r="I64" s="65">
        <v>3291</v>
      </c>
      <c r="J64" s="65">
        <v>3173</v>
      </c>
      <c r="K64" s="66">
        <v>3194</v>
      </c>
      <c r="L64" s="68">
        <v>3190</v>
      </c>
      <c r="M64" s="68">
        <v>3150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105</v>
      </c>
      <c r="H65" s="65">
        <v>108</v>
      </c>
      <c r="I65" s="65">
        <v>116</v>
      </c>
      <c r="J65" s="65">
        <v>124</v>
      </c>
      <c r="K65" s="66">
        <v>127</v>
      </c>
      <c r="L65" s="68">
        <v>126</v>
      </c>
      <c r="M65" s="68">
        <v>127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2416</v>
      </c>
      <c r="H66" s="65">
        <v>2438</v>
      </c>
      <c r="I66" s="65">
        <v>2360</v>
      </c>
      <c r="J66" s="65">
        <v>2475</v>
      </c>
      <c r="K66" s="66">
        <v>2669</v>
      </c>
      <c r="L66" s="68">
        <v>2831</v>
      </c>
      <c r="M66" s="68">
        <v>3093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24906</v>
      </c>
      <c r="H67" s="70">
        <v>25970</v>
      </c>
      <c r="I67" s="70">
        <v>27190</v>
      </c>
      <c r="J67" s="70">
        <v>28077</v>
      </c>
      <c r="K67" s="71">
        <v>29147</v>
      </c>
      <c r="L67" s="73">
        <v>29339</v>
      </c>
      <c r="M67" s="73">
        <v>30619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2264</v>
      </c>
      <c r="H68" s="70">
        <v>2363</v>
      </c>
      <c r="I68" s="70">
        <v>2441</v>
      </c>
      <c r="J68" s="70">
        <v>2776</v>
      </c>
      <c r="K68" s="71">
        <v>3099</v>
      </c>
      <c r="L68" s="73">
        <v>2855</v>
      </c>
      <c r="M68" s="73">
        <v>2702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2258</v>
      </c>
      <c r="H69" s="65">
        <v>2359</v>
      </c>
      <c r="I69" s="65">
        <v>2438</v>
      </c>
      <c r="J69" s="65">
        <v>2774</v>
      </c>
      <c r="K69" s="66">
        <v>3094</v>
      </c>
      <c r="L69" s="68">
        <v>2844</v>
      </c>
      <c r="M69" s="68">
        <v>2696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2135</v>
      </c>
      <c r="H70" s="65">
        <v>2241</v>
      </c>
      <c r="I70" s="65">
        <v>2316</v>
      </c>
      <c r="J70" s="65">
        <v>2647</v>
      </c>
      <c r="K70" s="66">
        <v>2965</v>
      </c>
      <c r="L70" s="68">
        <v>2727</v>
      </c>
      <c r="M70" s="68">
        <v>2576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18274</v>
      </c>
      <c r="H71" s="70">
        <v>19039</v>
      </c>
      <c r="I71" s="70">
        <v>19974</v>
      </c>
      <c r="J71" s="70">
        <v>20440</v>
      </c>
      <c r="K71" s="71">
        <v>21086</v>
      </c>
      <c r="L71" s="73">
        <v>21343</v>
      </c>
      <c r="M71" s="73">
        <v>22637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11422</v>
      </c>
      <c r="H72" s="65">
        <v>11911</v>
      </c>
      <c r="I72" s="65">
        <v>12062</v>
      </c>
      <c r="J72" s="65">
        <v>12196</v>
      </c>
      <c r="K72" s="66">
        <v>13028</v>
      </c>
      <c r="L72" s="68">
        <v>13051</v>
      </c>
      <c r="M72" s="68">
        <v>13386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7832</v>
      </c>
      <c r="H73" s="65">
        <v>8129</v>
      </c>
      <c r="I73" s="65">
        <v>8356</v>
      </c>
      <c r="J73" s="65">
        <v>8368</v>
      </c>
      <c r="K73" s="66">
        <v>9118</v>
      </c>
      <c r="L73" s="68">
        <v>9075</v>
      </c>
      <c r="M73" s="68">
        <v>9474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6852</v>
      </c>
      <c r="H74" s="65">
        <v>7128</v>
      </c>
      <c r="I74" s="65">
        <v>7912</v>
      </c>
      <c r="J74" s="65">
        <v>8244</v>
      </c>
      <c r="K74" s="66">
        <v>8058</v>
      </c>
      <c r="L74" s="68">
        <v>8292</v>
      </c>
      <c r="M74" s="68">
        <v>9251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4511</v>
      </c>
      <c r="H75" s="70">
        <v>4687</v>
      </c>
      <c r="I75" s="70">
        <v>5324</v>
      </c>
      <c r="J75" s="70">
        <v>5612</v>
      </c>
      <c r="K75" s="71">
        <v>5306</v>
      </c>
      <c r="L75" s="73">
        <v>5478</v>
      </c>
      <c r="M75" s="73">
        <v>6446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4368</v>
      </c>
      <c r="H76" s="65">
        <v>4568</v>
      </c>
      <c r="I76" s="65">
        <v>4775</v>
      </c>
      <c r="J76" s="65">
        <v>4861</v>
      </c>
      <c r="K76" s="66">
        <v>4962</v>
      </c>
      <c r="L76" s="68">
        <v>5141</v>
      </c>
      <c r="M76" s="68">
        <v>5280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4368</v>
      </c>
      <c r="H77" s="65">
        <v>4568</v>
      </c>
      <c r="I77" s="65">
        <v>4775</v>
      </c>
      <c r="J77" s="65">
        <v>4861</v>
      </c>
      <c r="K77" s="66">
        <v>4962</v>
      </c>
      <c r="L77" s="68">
        <v>5141</v>
      </c>
      <c r="M77" s="68">
        <v>5280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1738</v>
      </c>
      <c r="H78" s="65">
        <v>1277</v>
      </c>
      <c r="I78" s="65">
        <v>216</v>
      </c>
      <c r="J78" s="65">
        <v>261</v>
      </c>
      <c r="K78" s="66">
        <v>302</v>
      </c>
      <c r="L78" s="68">
        <v>268</v>
      </c>
      <c r="M78" s="68">
        <v>246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44"/>
      <c r="M82" s="44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43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3.710937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SVB.E.Ber.!G11</f>
        <v>224231</v>
      </c>
      <c r="G11" s="86">
        <f>SVB.E.Ber.!H11</f>
        <v>228540</v>
      </c>
      <c r="H11" s="86">
        <f>SVB.E.Ber.!I11</f>
        <v>233412</v>
      </c>
      <c r="I11" s="86">
        <f>SVB.E.Ber.!J11</f>
        <v>238964</v>
      </c>
      <c r="J11" s="86">
        <f>SVB.E.Ber.!K11</f>
        <v>240680</v>
      </c>
      <c r="K11" s="86">
        <f>SVB.E.Ber.!L11</f>
        <v>246196</v>
      </c>
      <c r="L11" s="86">
        <f>SVB.E.Ber.!M11</f>
        <v>250602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SVB.E.Ber.!G14+SVB.E.Ber.!G15</f>
        <v>2367</v>
      </c>
      <c r="G12" s="92">
        <f>SVB.E.Ber.!H14+SVB.E.Ber.!H15</f>
        <v>2382</v>
      </c>
      <c r="H12" s="92">
        <f>SVB.E.Ber.!I14+SVB.E.Ber.!I15</f>
        <v>2468</v>
      </c>
      <c r="I12" s="92">
        <f>SVB.E.Ber.!J14+SVB.E.Ber.!J15</f>
        <v>2499</v>
      </c>
      <c r="J12" s="92">
        <f>SVB.E.Ber.!K14+SVB.E.Ber.!K15</f>
        <v>2549</v>
      </c>
      <c r="K12" s="92">
        <f>SVB.E.Ber.!L14+SVB.E.Ber.!L15</f>
        <v>2640</v>
      </c>
      <c r="L12" s="92">
        <f>SVB.E.Ber.!M14+SVB.E.Ber.!M15</f>
        <v>2595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SVB.E.Ber.!G17+SVB.E.Ber.!G18+SVB.E.Ber.!G19+SVB.E.Ber.!G20+SVB.E.Ber.!G24+SVB.E.Ber.!G25+SVB.E.Ber.!G26+SVB.E.Ber.!G21+SVB.E.Ber.!G34</f>
        <v>32447</v>
      </c>
      <c r="G13" s="92">
        <f>SVB.E.Ber.!H17+SVB.E.Ber.!H18+SVB.E.Ber.!H19+SVB.E.Ber.!H20+SVB.E.Ber.!H24+SVB.E.Ber.!H25+SVB.E.Ber.!H26+SVB.E.Ber.!H21+SVB.E.Ber.!H34</f>
        <v>32404</v>
      </c>
      <c r="H13" s="92">
        <f>SVB.E.Ber.!I17+SVB.E.Ber.!I18+SVB.E.Ber.!I19+SVB.E.Ber.!I20+SVB.E.Ber.!I24+SVB.E.Ber.!I25+SVB.E.Ber.!I26+SVB.E.Ber.!I21+SVB.E.Ber.!I34</f>
        <v>34283</v>
      </c>
      <c r="I13" s="92">
        <f>SVB.E.Ber.!J17+SVB.E.Ber.!J18+SVB.E.Ber.!J19+SVB.E.Ber.!J20+SVB.E.Ber.!J24+SVB.E.Ber.!J25+SVB.E.Ber.!J26+SVB.E.Ber.!J21+SVB.E.Ber.!J34</f>
        <v>35820</v>
      </c>
      <c r="J13" s="92">
        <f>SVB.E.Ber.!K17+SVB.E.Ber.!K18+SVB.E.Ber.!K19+SVB.E.Ber.!K20+SVB.E.Ber.!K24+SVB.E.Ber.!K25+SVB.E.Ber.!K26+SVB.E.Ber.!K21+SVB.E.Ber.!K34</f>
        <v>34257</v>
      </c>
      <c r="K13" s="92">
        <f>SVB.E.Ber.!L17+SVB.E.Ber.!L18+SVB.E.Ber.!L19+SVB.E.Ber.!L20+SVB.E.Ber.!L24+SVB.E.Ber.!L25+SVB.E.Ber.!L26+SVB.E.Ber.!L21+SVB.E.Ber.!L34</f>
        <v>33800</v>
      </c>
      <c r="L13" s="92">
        <f>SVB.E.Ber.!M17+SVB.E.Ber.!M18+SVB.E.Ber.!M19+SVB.E.Ber.!M20+SVB.E.Ber.!M24+SVB.E.Ber.!M25+SVB.E.Ber.!M26+SVB.E.Ber.!M21+SVB.E.Ber.!M34</f>
        <v>33960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SVB.E.Ber.!G28+SVB.E.Ber.!G29+SVB.E.Ber.!G30+SVB.E.Ber.!G31</f>
        <v>11629</v>
      </c>
      <c r="G14" s="92">
        <f>SVB.E.Ber.!H28+SVB.E.Ber.!H29+SVB.E.Ber.!H30+SVB.E.Ber.!H31</f>
        <v>11389</v>
      </c>
      <c r="H14" s="92">
        <f>SVB.E.Ber.!I28+SVB.E.Ber.!I29+SVB.E.Ber.!I30+SVB.E.Ber.!I31</f>
        <v>11637</v>
      </c>
      <c r="I14" s="92">
        <f>SVB.E.Ber.!J28+SVB.E.Ber.!J29+SVB.E.Ber.!J30+SVB.E.Ber.!J31</f>
        <v>11801</v>
      </c>
      <c r="J14" s="92">
        <f>SVB.E.Ber.!K28+SVB.E.Ber.!K29+SVB.E.Ber.!K30+SVB.E.Ber.!K31</f>
        <v>11890</v>
      </c>
      <c r="K14" s="92">
        <f>SVB.E.Ber.!L28+SVB.E.Ber.!L29+SVB.E.Ber.!L30+SVB.E.Ber.!L31</f>
        <v>12294</v>
      </c>
      <c r="L14" s="92">
        <f>SVB.E.Ber.!M28+SVB.E.Ber.!M29+SVB.E.Ber.!M30+SVB.E.Ber.!M31</f>
        <v>12610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SVB.E.Ber.!G64+SVB.E.Ber.!G65+SVB.E.Ber.!G66</f>
        <v>7870</v>
      </c>
      <c r="G15" s="92">
        <f>SVB.E.Ber.!H64+SVB.E.Ber.!H65+SVB.E.Ber.!H66</f>
        <v>8232</v>
      </c>
      <c r="H15" s="92">
        <f>SVB.E.Ber.!I64+SVB.E.Ber.!I65+SVB.E.Ber.!I66</f>
        <v>8373</v>
      </c>
      <c r="I15" s="92">
        <f>SVB.E.Ber.!J64+SVB.E.Ber.!J65+SVB.E.Ber.!J66</f>
        <v>8718</v>
      </c>
      <c r="J15" s="92">
        <f>SVB.E.Ber.!K64+SVB.E.Ber.!K65+SVB.E.Ber.!K66</f>
        <v>9147</v>
      </c>
      <c r="K15" s="92">
        <f>SVB.E.Ber.!L64+SVB.E.Ber.!L65+SVB.E.Ber.!L66</f>
        <v>9520</v>
      </c>
      <c r="L15" s="92">
        <f>SVB.E.Ber.!M64+SVB.E.Ber.!M65+SVB.E.Ber.!M66</f>
        <v>10360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SVB.E.Ber.!G72+SVB.E.Ber.!G74+SVB.E.Ber.!G69+SVB.E.Ber.!G77</f>
        <v>27200</v>
      </c>
      <c r="G16" s="92">
        <f>SVB.E.Ber.!H72+SVB.E.Ber.!H74+SVB.E.Ber.!H69+SVB.E.Ber.!H77</f>
        <v>28672</v>
      </c>
      <c r="H16" s="92">
        <f>SVB.E.Ber.!I72+SVB.E.Ber.!I74+SVB.E.Ber.!I69+SVB.E.Ber.!I77</f>
        <v>29318</v>
      </c>
      <c r="I16" s="92">
        <f>SVB.E.Ber.!J72+SVB.E.Ber.!J74+SVB.E.Ber.!J69+SVB.E.Ber.!J77</f>
        <v>31165</v>
      </c>
      <c r="J16" s="92">
        <f>SVB.E.Ber.!K72+SVB.E.Ber.!K74+SVB.E.Ber.!K69+SVB.E.Ber.!K77</f>
        <v>31415</v>
      </c>
      <c r="K16" s="92">
        <f>SVB.E.Ber.!L72+SVB.E.Ber.!L74+SVB.E.Ber.!L69+SVB.E.Ber.!L77</f>
        <v>31724</v>
      </c>
      <c r="L16" s="92">
        <f>SVB.E.Ber.!M72+SVB.E.Ber.!M74+SVB.E.Ber.!M69+SVB.E.Ber.!M77</f>
        <v>31603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SVB.E.Ber.!G52+SVB.E.Ber.!G53+SVB.E.Ber.!G35</f>
        <v>26115</v>
      </c>
      <c r="G17" s="92">
        <f>SVB.E.Ber.!H52+SVB.E.Ber.!H53+SVB.E.Ber.!H35</f>
        <v>27171</v>
      </c>
      <c r="H17" s="92">
        <f>SVB.E.Ber.!I52+SVB.E.Ber.!I53+SVB.E.Ber.!I35</f>
        <v>27241</v>
      </c>
      <c r="I17" s="92">
        <f>SVB.E.Ber.!J52+SVB.E.Ber.!J53+SVB.E.Ber.!J35</f>
        <v>27560</v>
      </c>
      <c r="J17" s="92">
        <f>SVB.E.Ber.!K52+SVB.E.Ber.!K53+SVB.E.Ber.!K35</f>
        <v>27375</v>
      </c>
      <c r="K17" s="92">
        <f>SVB.E.Ber.!L52+SVB.E.Ber.!L53+SVB.E.Ber.!L35</f>
        <v>27888</v>
      </c>
      <c r="L17" s="92">
        <f>SVB.E.Ber.!M52+SVB.E.Ber.!M53+SVB.E.Ber.!M35</f>
        <v>28348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SVB.E.Ber.!G55+SVB.E.Ber.!G57+SVB.E.Ber.!G60</f>
        <v>62490</v>
      </c>
      <c r="G18" s="92">
        <f>SVB.E.Ber.!H55+SVB.E.Ber.!H57+SVB.E.Ber.!H60</f>
        <v>63553</v>
      </c>
      <c r="H18" s="92">
        <f>SVB.E.Ber.!I55+SVB.E.Ber.!I57+SVB.E.Ber.!I60</f>
        <v>63523</v>
      </c>
      <c r="I18" s="92">
        <f>SVB.E.Ber.!J55+SVB.E.Ber.!J57+SVB.E.Ber.!J60</f>
        <v>63611</v>
      </c>
      <c r="J18" s="92">
        <f>SVB.E.Ber.!K55+SVB.E.Ber.!K57+SVB.E.Ber.!K60</f>
        <v>64760</v>
      </c>
      <c r="K18" s="92">
        <f>SVB.E.Ber.!L55+SVB.E.Ber.!L57+SVB.E.Ber.!L60</f>
        <v>66190</v>
      </c>
      <c r="L18" s="92">
        <f>SVB.E.Ber.!M55+SVB.E.Ber.!M57+SVB.E.Ber.!M60</f>
        <v>66951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SVB.E.Ber.!G38+SVB.E.Ber.!G39+SVB.E.Ber.!G41+SVB.E.Ber.!G44</f>
        <v>41957</v>
      </c>
      <c r="G19" s="92">
        <f>SVB.E.Ber.!H38+SVB.E.Ber.!H39+SVB.E.Ber.!H41+SVB.E.Ber.!H44</f>
        <v>43203</v>
      </c>
      <c r="H19" s="92">
        <f>SVB.E.Ber.!I38+SVB.E.Ber.!I39+SVB.E.Ber.!I41+SVB.E.Ber.!I44</f>
        <v>44374</v>
      </c>
      <c r="I19" s="92">
        <f>SVB.E.Ber.!J38+SVB.E.Ber.!J39+SVB.E.Ber.!J41+SVB.E.Ber.!J44</f>
        <v>46832</v>
      </c>
      <c r="J19" s="92">
        <f>SVB.E.Ber.!K38+SVB.E.Ber.!K39+SVB.E.Ber.!K41+SVB.E.Ber.!K44</f>
        <v>48067</v>
      </c>
      <c r="K19" s="92">
        <f>SVB.E.Ber.!L38+SVB.E.Ber.!L39+SVB.E.Ber.!L41+SVB.E.Ber.!L44</f>
        <v>49536</v>
      </c>
      <c r="L19" s="92">
        <f>SVB.E.Ber.!M38+SVB.E.Ber.!M39+SVB.E.Ber.!M41+SVB.E.Ber.!M44</f>
        <v>51146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SVB.E.Ber.!G48+SVB.E.Ber.!G61+SVB.E.Ber.!G49+SVB.E.Ber.!G22</f>
        <v>8429</v>
      </c>
      <c r="G20" s="92">
        <f>SVB.E.Ber.!H48+SVB.E.Ber.!H61+SVB.E.Ber.!H49+SVB.E.Ber.!H22</f>
        <v>8611</v>
      </c>
      <c r="H20" s="92">
        <f>SVB.E.Ber.!I48+SVB.E.Ber.!I61+SVB.E.Ber.!I49+SVB.E.Ber.!I22</f>
        <v>9564</v>
      </c>
      <c r="I20" s="92">
        <f>SVB.E.Ber.!J48+SVB.E.Ber.!J61+SVB.E.Ber.!J49+SVB.E.Ber.!J22</f>
        <v>9690</v>
      </c>
      <c r="J20" s="92">
        <f>SVB.E.Ber.!K48+SVB.E.Ber.!K61+SVB.E.Ber.!K49+SVB.E.Ber.!K22</f>
        <v>9929</v>
      </c>
      <c r="K20" s="92">
        <f>SVB.E.Ber.!L48+SVB.E.Ber.!L61+SVB.E.Ber.!L49+SVB.E.Ber.!L22</f>
        <v>11315</v>
      </c>
      <c r="L20" s="92">
        <f>SVB.E.Ber.!M48+SVB.E.Ber.!M61+SVB.E.Ber.!M49+SVB.E.Ber.!M22</f>
        <v>11728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7</v>
      </c>
      <c r="G21" s="92">
        <f>G11-G12-G13-G14-G15-G16-G17-G18-G19-G20-G22</f>
        <v>7</v>
      </c>
      <c r="H21" s="92">
        <f>H11-H12-H13-H14-H15-H16-H17-H18-H19-H20-H22</f>
        <v>4</v>
      </c>
      <c r="I21" s="92">
        <f t="shared" ref="I21:L21" si="0">I11-I12-I13-I14-I15-I16-I17-I18-I19-I20-I22</f>
        <v>9</v>
      </c>
      <c r="J21" s="92">
        <f t="shared" si="0"/>
        <v>12</v>
      </c>
      <c r="K21" s="92">
        <f t="shared" ref="K21" si="1">K11-K12-K13-K14-K15-K16-K17-K18-K19-K20-K22</f>
        <v>9</v>
      </c>
      <c r="L21" s="92">
        <f t="shared" si="0"/>
        <v>9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SVB.E.Ber.!G78</f>
        <v>3720</v>
      </c>
      <c r="G22" s="43">
        <f>SVB.E.Ber.!H78</f>
        <v>2916</v>
      </c>
      <c r="H22" s="43">
        <f>SVB.E.Ber.!I78</f>
        <v>2627</v>
      </c>
      <c r="I22" s="43">
        <f>SVB.E.Ber.!J78</f>
        <v>1259</v>
      </c>
      <c r="J22" s="43">
        <f>SVB.E.Ber.!K78</f>
        <v>1279</v>
      </c>
      <c r="K22" s="43">
        <f>SVB.E.Ber.!L78</f>
        <v>1280</v>
      </c>
      <c r="L22" s="43">
        <f>SVB.E.Ber.!M78</f>
        <v>1292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224231</v>
      </c>
      <c r="G23" s="91">
        <f>SUM(G12:G22)</f>
        <v>228540</v>
      </c>
      <c r="H23" s="91">
        <f>SUM(H12:H22)</f>
        <v>233412</v>
      </c>
      <c r="I23" s="91">
        <f t="shared" ref="I23:L23" si="2">SUM(I12:I22)</f>
        <v>238964</v>
      </c>
      <c r="J23" s="91">
        <f t="shared" si="2"/>
        <v>240680</v>
      </c>
      <c r="K23" s="91">
        <f>SUM(K12:K22)</f>
        <v>246196</v>
      </c>
      <c r="L23" s="91">
        <f t="shared" si="2"/>
        <v>250602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9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224231</v>
      </c>
      <c r="G36" s="86">
        <v>228540</v>
      </c>
      <c r="H36" s="86">
        <v>233412</v>
      </c>
      <c r="I36" s="86">
        <v>238964</v>
      </c>
      <c r="J36" s="94">
        <v>240680</v>
      </c>
      <c r="K36" s="94">
        <v>246196</v>
      </c>
      <c r="L36" s="95">
        <v>250602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1.0556078329936538</v>
      </c>
      <c r="G37" s="96">
        <f>G12/$G$36*100</f>
        <v>1.0422683118928853</v>
      </c>
      <c r="H37" s="96">
        <f>H12/$H$11*100</f>
        <v>1.0573578050828578</v>
      </c>
      <c r="I37" s="96">
        <f>I12/$I$11*100</f>
        <v>1.0457642155303728</v>
      </c>
      <c r="J37" s="96">
        <f>J12/$J$11*100</f>
        <v>1.0590825993019777</v>
      </c>
      <c r="K37" s="96">
        <f>K12/$K$11*100</f>
        <v>1.0723163658223529</v>
      </c>
      <c r="L37" s="96">
        <f>L12/$L$11*100</f>
        <v>1.035506500347164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14.470345313538271</v>
      </c>
      <c r="G38" s="96">
        <f t="shared" ref="G38:G47" si="4">G13/$G$36*100</f>
        <v>14.178699571191039</v>
      </c>
      <c r="H38" s="96">
        <f t="shared" ref="H38:H47" si="5">H13/$H$11*100</f>
        <v>14.687762411529828</v>
      </c>
      <c r="I38" s="96">
        <f t="shared" ref="I38:I47" si="6">I13/$I$11*100</f>
        <v>14.989705562344119</v>
      </c>
      <c r="J38" s="96">
        <f t="shared" ref="J38:J47" si="7">J13/$J$11*100</f>
        <v>14.233421971081933</v>
      </c>
      <c r="K38" s="96">
        <f t="shared" ref="K38:K47" si="8">K13/$K$11*100</f>
        <v>13.728898926058914</v>
      </c>
      <c r="L38" s="96">
        <f t="shared" ref="L38:L47" si="9">L13/$L$11*100</f>
        <v>13.551368305121267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5.1861696197225182</v>
      </c>
      <c r="G39" s="96">
        <f t="shared" si="4"/>
        <v>4.9833727137481398</v>
      </c>
      <c r="H39" s="96">
        <f t="shared" si="5"/>
        <v>4.9856048532209138</v>
      </c>
      <c r="I39" s="96">
        <f t="shared" si="6"/>
        <v>4.9384007632948892</v>
      </c>
      <c r="J39" s="96">
        <f t="shared" si="7"/>
        <v>4.9401695196941997</v>
      </c>
      <c r="K39" s="96">
        <f t="shared" si="8"/>
        <v>4.9935823490227298</v>
      </c>
      <c r="L39" s="96">
        <f t="shared" si="9"/>
        <v>5.0318832251937335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3.5097734033206827</v>
      </c>
      <c r="G40" s="96">
        <f t="shared" si="4"/>
        <v>3.6019952743502235</v>
      </c>
      <c r="H40" s="96">
        <f t="shared" si="5"/>
        <v>3.5872191661097119</v>
      </c>
      <c r="I40" s="96">
        <f t="shared" si="6"/>
        <v>3.6482482717061981</v>
      </c>
      <c r="J40" s="96">
        <f t="shared" si="7"/>
        <v>3.8004819677580191</v>
      </c>
      <c r="K40" s="96">
        <f t="shared" si="8"/>
        <v>3.8668378040260603</v>
      </c>
      <c r="L40" s="96">
        <f t="shared" si="9"/>
        <v>4.1340452191123775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12.13034772176907</v>
      </c>
      <c r="G41" s="96">
        <f t="shared" si="4"/>
        <v>12.545725037192614</v>
      </c>
      <c r="H41" s="96">
        <f t="shared" si="5"/>
        <v>12.560622418727402</v>
      </c>
      <c r="I41" s="96">
        <f t="shared" si="6"/>
        <v>13.041713396160089</v>
      </c>
      <c r="J41" s="96">
        <f t="shared" si="7"/>
        <v>13.052600963935514</v>
      </c>
      <c r="K41" s="96">
        <f t="shared" si="8"/>
        <v>12.885668329298609</v>
      </c>
      <c r="L41" s="96">
        <f t="shared" si="9"/>
        <v>12.610833113861823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11.646471718897031</v>
      </c>
      <c r="G42" s="96">
        <f t="shared" si="4"/>
        <v>11.888947230244158</v>
      </c>
      <c r="H42" s="96">
        <f t="shared" si="5"/>
        <v>11.670779565746406</v>
      </c>
      <c r="I42" s="96">
        <f t="shared" si="6"/>
        <v>11.533117959190506</v>
      </c>
      <c r="J42" s="96">
        <f t="shared" si="7"/>
        <v>11.374023599800564</v>
      </c>
      <c r="K42" s="96">
        <f t="shared" si="8"/>
        <v>11.3275601553234</v>
      </c>
      <c r="L42" s="96">
        <f t="shared" si="9"/>
        <v>11.311960798397459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27.868581953431953</v>
      </c>
      <c r="G43" s="96">
        <f t="shared" si="4"/>
        <v>27.808261135906186</v>
      </c>
      <c r="H43" s="96">
        <f t="shared" si="5"/>
        <v>27.21496752523435</v>
      </c>
      <c r="I43" s="96">
        <f t="shared" si="6"/>
        <v>26.619490801961803</v>
      </c>
      <c r="J43" s="96">
        <f t="shared" si="7"/>
        <v>26.907096559747384</v>
      </c>
      <c r="K43" s="96">
        <f t="shared" si="8"/>
        <v>26.885083429462703</v>
      </c>
      <c r="L43" s="96">
        <f t="shared" si="9"/>
        <v>26.716067708956832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18.711507329495031</v>
      </c>
      <c r="G44" s="96">
        <f t="shared" si="4"/>
        <v>18.903911787870832</v>
      </c>
      <c r="H44" s="96">
        <f t="shared" si="5"/>
        <v>19.011019142117799</v>
      </c>
      <c r="I44" s="96">
        <f t="shared" si="6"/>
        <v>19.597931069115013</v>
      </c>
      <c r="J44" s="96">
        <f t="shared" si="7"/>
        <v>19.971331228186802</v>
      </c>
      <c r="K44" s="96">
        <f t="shared" si="8"/>
        <v>20.120554355066695</v>
      </c>
      <c r="L44" s="96">
        <f t="shared" si="9"/>
        <v>20.409254515127571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3.7590698877496864</v>
      </c>
      <c r="G45" s="96">
        <f t="shared" si="4"/>
        <v>3.7678305767042968</v>
      </c>
      <c r="H45" s="96">
        <f t="shared" si="5"/>
        <v>4.0974757081898101</v>
      </c>
      <c r="I45" s="96">
        <f t="shared" si="6"/>
        <v>4.0550041010361397</v>
      </c>
      <c r="J45" s="96">
        <f t="shared" si="7"/>
        <v>4.1253947149742398</v>
      </c>
      <c r="K45" s="96">
        <f t="shared" si="8"/>
        <v>4.5959316966969403</v>
      </c>
      <c r="L45" s="96">
        <f t="shared" si="9"/>
        <v>4.6799307268098413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3.1217806636905689E-3</v>
      </c>
      <c r="G46" s="96">
        <f t="shared" si="4"/>
        <v>3.0629211516583531E-3</v>
      </c>
      <c r="H46" s="96">
        <f t="shared" si="5"/>
        <v>1.7137079498911797E-3</v>
      </c>
      <c r="I46" s="96">
        <f t="shared" si="6"/>
        <v>3.7662576789809343E-3</v>
      </c>
      <c r="J46" s="96">
        <f t="shared" si="7"/>
        <v>4.9858733588166856E-3</v>
      </c>
      <c r="K46" s="96">
        <f t="shared" si="8"/>
        <v>3.6556239743943848E-3</v>
      </c>
      <c r="L46" s="96">
        <f t="shared" si="9"/>
        <v>3.5913520243254244E-3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1.6590034384184167</v>
      </c>
      <c r="G47" s="96">
        <f t="shared" si="4"/>
        <v>1.2759254397479654</v>
      </c>
      <c r="H47" s="96">
        <f t="shared" si="5"/>
        <v>1.1254776960910322</v>
      </c>
      <c r="I47" s="96">
        <f t="shared" si="6"/>
        <v>0.52685760198188847</v>
      </c>
      <c r="J47" s="96">
        <f t="shared" si="7"/>
        <v>0.53141100216054515</v>
      </c>
      <c r="K47" s="96">
        <f t="shared" si="8"/>
        <v>0.51991096524720137</v>
      </c>
      <c r="L47" s="96">
        <f t="shared" si="9"/>
        <v>0.51555853504760529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224231</v>
      </c>
      <c r="H11" s="70">
        <v>228540</v>
      </c>
      <c r="I11" s="70">
        <v>233412</v>
      </c>
      <c r="J11" s="70">
        <v>238964</v>
      </c>
      <c r="K11" s="71">
        <v>240680</v>
      </c>
      <c r="L11" s="72">
        <v>246196</v>
      </c>
      <c r="M11" s="72">
        <v>250602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42836</v>
      </c>
      <c r="H12" s="70">
        <v>42482</v>
      </c>
      <c r="I12" s="70">
        <v>44821</v>
      </c>
      <c r="J12" s="70">
        <v>46034</v>
      </c>
      <c r="K12" s="71">
        <v>44709</v>
      </c>
      <c r="L12" s="73">
        <v>44877</v>
      </c>
      <c r="M12" s="73">
        <v>45066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2367</v>
      </c>
      <c r="H13" s="70">
        <v>2382</v>
      </c>
      <c r="I13" s="70">
        <v>2468</v>
      </c>
      <c r="J13" s="70">
        <v>2499</v>
      </c>
      <c r="K13" s="71">
        <v>2549</v>
      </c>
      <c r="L13" s="73">
        <v>2640</v>
      </c>
      <c r="M13" s="73">
        <v>2595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438</v>
      </c>
      <c r="H14" s="65">
        <v>466</v>
      </c>
      <c r="I14" s="65">
        <v>467</v>
      </c>
      <c r="J14" s="65">
        <v>463</v>
      </c>
      <c r="K14" s="66">
        <v>478</v>
      </c>
      <c r="L14" s="68">
        <v>484</v>
      </c>
      <c r="M14" s="68">
        <v>479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1929</v>
      </c>
      <c r="H15" s="65">
        <v>1916</v>
      </c>
      <c r="I15" s="65">
        <v>2001</v>
      </c>
      <c r="J15" s="65">
        <v>2036</v>
      </c>
      <c r="K15" s="66">
        <v>2071</v>
      </c>
      <c r="L15" s="68">
        <v>2156</v>
      </c>
      <c r="M15" s="68">
        <v>2116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10281</v>
      </c>
      <c r="H16" s="70">
        <v>10102</v>
      </c>
      <c r="I16" s="70">
        <v>10687</v>
      </c>
      <c r="J16" s="70">
        <v>10529</v>
      </c>
      <c r="K16" s="71">
        <v>10019</v>
      </c>
      <c r="L16" s="73">
        <v>9927</v>
      </c>
      <c r="M16" s="73">
        <v>9633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671</v>
      </c>
      <c r="H17" s="65">
        <v>670</v>
      </c>
      <c r="I17" s="65">
        <v>655</v>
      </c>
      <c r="J17" s="65">
        <v>657</v>
      </c>
      <c r="K17" s="66">
        <v>667</v>
      </c>
      <c r="L17" s="68">
        <v>679</v>
      </c>
      <c r="M17" s="68">
        <v>660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1572</v>
      </c>
      <c r="H18" s="65">
        <v>1616</v>
      </c>
      <c r="I18" s="65">
        <v>1843</v>
      </c>
      <c r="J18" s="65">
        <v>1945</v>
      </c>
      <c r="K18" s="66">
        <v>1803</v>
      </c>
      <c r="L18" s="68">
        <v>1740</v>
      </c>
      <c r="M18" s="68">
        <v>1638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2138</v>
      </c>
      <c r="H19" s="65">
        <v>2139</v>
      </c>
      <c r="I19" s="65">
        <v>2288</v>
      </c>
      <c r="J19" s="65">
        <v>2331</v>
      </c>
      <c r="K19" s="66">
        <v>2164</v>
      </c>
      <c r="L19" s="68">
        <v>2156</v>
      </c>
      <c r="M19" s="68">
        <v>2065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4792</v>
      </c>
      <c r="H20" s="65">
        <v>4602</v>
      </c>
      <c r="I20" s="65">
        <v>4834</v>
      </c>
      <c r="J20" s="65">
        <v>4546</v>
      </c>
      <c r="K20" s="66">
        <v>4308</v>
      </c>
      <c r="L20" s="68">
        <v>4300</v>
      </c>
      <c r="M20" s="68">
        <v>4257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484</v>
      </c>
      <c r="H21" s="65">
        <v>465</v>
      </c>
      <c r="I21" s="65">
        <v>470</v>
      </c>
      <c r="J21" s="65">
        <v>496</v>
      </c>
      <c r="K21" s="66">
        <v>484</v>
      </c>
      <c r="L21" s="68">
        <v>481</v>
      </c>
      <c r="M21" s="68">
        <v>461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624</v>
      </c>
      <c r="H22" s="65">
        <v>610</v>
      </c>
      <c r="I22" s="65">
        <v>597</v>
      </c>
      <c r="J22" s="65">
        <v>554</v>
      </c>
      <c r="K22" s="66">
        <v>593</v>
      </c>
      <c r="L22" s="68">
        <v>571</v>
      </c>
      <c r="M22" s="68">
        <v>552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18559</v>
      </c>
      <c r="H23" s="70">
        <v>18609</v>
      </c>
      <c r="I23" s="70">
        <v>20029</v>
      </c>
      <c r="J23" s="70">
        <v>21205</v>
      </c>
      <c r="K23" s="71">
        <v>20251</v>
      </c>
      <c r="L23" s="73">
        <v>20016</v>
      </c>
      <c r="M23" s="73">
        <v>20228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7394</v>
      </c>
      <c r="H24" s="65">
        <v>7402</v>
      </c>
      <c r="I24" s="65">
        <v>8507</v>
      </c>
      <c r="J24" s="65">
        <v>9431</v>
      </c>
      <c r="K24" s="66">
        <v>8665</v>
      </c>
      <c r="L24" s="68">
        <v>8590</v>
      </c>
      <c r="M24" s="68">
        <v>8664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7199</v>
      </c>
      <c r="H25" s="65">
        <v>7250</v>
      </c>
      <c r="I25" s="65">
        <v>7257</v>
      </c>
      <c r="J25" s="65">
        <v>7475</v>
      </c>
      <c r="K25" s="66">
        <v>7338</v>
      </c>
      <c r="L25" s="68">
        <v>7228</v>
      </c>
      <c r="M25" s="68">
        <v>7206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3966</v>
      </c>
      <c r="H26" s="65">
        <v>3957</v>
      </c>
      <c r="I26" s="65">
        <v>4265</v>
      </c>
      <c r="J26" s="65">
        <v>4299</v>
      </c>
      <c r="K26" s="66">
        <v>4248</v>
      </c>
      <c r="L26" s="68">
        <v>4198</v>
      </c>
      <c r="M26" s="68">
        <v>4358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11629</v>
      </c>
      <c r="H27" s="65">
        <v>11389</v>
      </c>
      <c r="I27" s="65">
        <v>11637</v>
      </c>
      <c r="J27" s="65">
        <v>11801</v>
      </c>
      <c r="K27" s="66">
        <v>11890</v>
      </c>
      <c r="L27" s="68">
        <v>12294</v>
      </c>
      <c r="M27" s="68">
        <v>12610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2097</v>
      </c>
      <c r="H28" s="65">
        <v>2059</v>
      </c>
      <c r="I28" s="65">
        <v>2057</v>
      </c>
      <c r="J28" s="65">
        <v>2172</v>
      </c>
      <c r="K28" s="66">
        <v>2190</v>
      </c>
      <c r="L28" s="68">
        <v>2282</v>
      </c>
      <c r="M28" s="68">
        <v>2411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3028</v>
      </c>
      <c r="H29" s="65">
        <v>2849</v>
      </c>
      <c r="I29" s="65">
        <v>2820</v>
      </c>
      <c r="J29" s="65">
        <v>2824</v>
      </c>
      <c r="K29" s="66">
        <v>2871</v>
      </c>
      <c r="L29" s="68">
        <v>3108</v>
      </c>
      <c r="M29" s="68">
        <v>3169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2268</v>
      </c>
      <c r="H30" s="65">
        <v>2288</v>
      </c>
      <c r="I30" s="65">
        <v>2238</v>
      </c>
      <c r="J30" s="65">
        <v>2373</v>
      </c>
      <c r="K30" s="66">
        <v>2410</v>
      </c>
      <c r="L30" s="68">
        <v>2377</v>
      </c>
      <c r="M30" s="68">
        <v>2368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4236</v>
      </c>
      <c r="H31" s="65">
        <v>4193</v>
      </c>
      <c r="I31" s="65">
        <v>4522</v>
      </c>
      <c r="J31" s="65">
        <v>4432</v>
      </c>
      <c r="K31" s="66">
        <v>4419</v>
      </c>
      <c r="L31" s="68">
        <v>4527</v>
      </c>
      <c r="M31" s="68">
        <v>4662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52593</v>
      </c>
      <c r="H32" s="70">
        <v>54083</v>
      </c>
      <c r="I32" s="70">
        <v>55198</v>
      </c>
      <c r="J32" s="70">
        <v>58373</v>
      </c>
      <c r="K32" s="71">
        <v>59736</v>
      </c>
      <c r="L32" s="73">
        <v>61114</v>
      </c>
      <c r="M32" s="73">
        <v>63178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8750</v>
      </c>
      <c r="H33" s="70">
        <v>8944</v>
      </c>
      <c r="I33" s="70">
        <v>9034</v>
      </c>
      <c r="J33" s="70">
        <v>9670</v>
      </c>
      <c r="K33" s="71">
        <v>9808</v>
      </c>
      <c r="L33" s="73">
        <v>9705</v>
      </c>
      <c r="M33" s="73">
        <v>10114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4231</v>
      </c>
      <c r="H34" s="65">
        <v>4303</v>
      </c>
      <c r="I34" s="65">
        <v>4164</v>
      </c>
      <c r="J34" s="65">
        <v>4640</v>
      </c>
      <c r="K34" s="66">
        <v>4580</v>
      </c>
      <c r="L34" s="68">
        <v>4428</v>
      </c>
      <c r="M34" s="68">
        <v>4651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4519</v>
      </c>
      <c r="H35" s="65">
        <v>4641</v>
      </c>
      <c r="I35" s="65">
        <v>4870</v>
      </c>
      <c r="J35" s="65">
        <v>5030</v>
      </c>
      <c r="K35" s="66">
        <v>5228</v>
      </c>
      <c r="L35" s="68">
        <v>5277</v>
      </c>
      <c r="M35" s="68">
        <v>5463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2852</v>
      </c>
      <c r="H36" s="65">
        <v>2998</v>
      </c>
      <c r="I36" s="65">
        <v>3179</v>
      </c>
      <c r="J36" s="65">
        <v>3304</v>
      </c>
      <c r="K36" s="66">
        <v>3512</v>
      </c>
      <c r="L36" s="68">
        <v>3529</v>
      </c>
      <c r="M36" s="68">
        <v>3709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26046</v>
      </c>
      <c r="H37" s="70">
        <v>26990</v>
      </c>
      <c r="I37" s="70">
        <v>27573</v>
      </c>
      <c r="J37" s="70">
        <v>28197</v>
      </c>
      <c r="K37" s="71">
        <v>28899</v>
      </c>
      <c r="L37" s="73">
        <v>29718</v>
      </c>
      <c r="M37" s="73">
        <v>30976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19521</v>
      </c>
      <c r="H38" s="65">
        <v>20280</v>
      </c>
      <c r="I38" s="65">
        <v>20649</v>
      </c>
      <c r="J38" s="65">
        <v>21113</v>
      </c>
      <c r="K38" s="66">
        <v>21554</v>
      </c>
      <c r="L38" s="68">
        <v>22087</v>
      </c>
      <c r="M38" s="68">
        <v>22843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6525</v>
      </c>
      <c r="H39" s="65">
        <v>6710</v>
      </c>
      <c r="I39" s="65">
        <v>6924</v>
      </c>
      <c r="J39" s="65">
        <v>7084</v>
      </c>
      <c r="K39" s="66">
        <v>7345</v>
      </c>
      <c r="L39" s="68">
        <v>7631</v>
      </c>
      <c r="M39" s="68">
        <v>8133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17797</v>
      </c>
      <c r="H40" s="70">
        <v>18149</v>
      </c>
      <c r="I40" s="70">
        <v>18591</v>
      </c>
      <c r="J40" s="70">
        <v>20506</v>
      </c>
      <c r="K40" s="71">
        <v>21029</v>
      </c>
      <c r="L40" s="73">
        <v>21691</v>
      </c>
      <c r="M40" s="73">
        <v>22088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10362</v>
      </c>
      <c r="H41" s="65">
        <v>10720</v>
      </c>
      <c r="I41" s="65">
        <v>11159</v>
      </c>
      <c r="J41" s="65">
        <v>12861</v>
      </c>
      <c r="K41" s="66">
        <v>13224</v>
      </c>
      <c r="L41" s="68">
        <v>13487</v>
      </c>
      <c r="M41" s="68">
        <v>13819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8122</v>
      </c>
      <c r="H42" s="65">
        <v>8446</v>
      </c>
      <c r="I42" s="65">
        <v>8747</v>
      </c>
      <c r="J42" s="65">
        <v>10228</v>
      </c>
      <c r="K42" s="66">
        <v>10538</v>
      </c>
      <c r="L42" s="68">
        <v>10793</v>
      </c>
      <c r="M42" s="68">
        <v>11112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4465</v>
      </c>
      <c r="J43" s="65">
        <v>4773</v>
      </c>
      <c r="K43" s="66">
        <v>4964</v>
      </c>
      <c r="L43" s="68">
        <v>5188</v>
      </c>
      <c r="M43" s="68">
        <v>5384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5549</v>
      </c>
      <c r="H44" s="65">
        <v>5493</v>
      </c>
      <c r="I44" s="65">
        <v>5642</v>
      </c>
      <c r="J44" s="65">
        <v>5774</v>
      </c>
      <c r="K44" s="66">
        <v>5944</v>
      </c>
      <c r="L44" s="68">
        <v>6331</v>
      </c>
      <c r="M44" s="68">
        <v>6351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1331</v>
      </c>
      <c r="H45" s="65">
        <v>1265</v>
      </c>
      <c r="I45" s="65">
        <v>1203</v>
      </c>
      <c r="J45" s="65">
        <v>1238</v>
      </c>
      <c r="K45" s="66">
        <v>1201</v>
      </c>
      <c r="L45" s="68">
        <v>1278</v>
      </c>
      <c r="M45" s="68">
        <v>1347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1173</v>
      </c>
      <c r="H46" s="65">
        <v>1114</v>
      </c>
      <c r="I46" s="65">
        <v>1114</v>
      </c>
      <c r="J46" s="65">
        <v>1172</v>
      </c>
      <c r="K46" s="66">
        <v>1236</v>
      </c>
      <c r="L46" s="68">
        <v>1235</v>
      </c>
      <c r="M46" s="68">
        <v>1079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2063</v>
      </c>
      <c r="H47" s="65">
        <v>2029</v>
      </c>
      <c r="I47" s="65">
        <v>2183</v>
      </c>
      <c r="J47" s="65">
        <v>2298</v>
      </c>
      <c r="K47" s="66">
        <v>2384</v>
      </c>
      <c r="L47" s="68">
        <v>2640</v>
      </c>
      <c r="M47" s="68">
        <v>2732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906</v>
      </c>
      <c r="H48" s="65">
        <v>944</v>
      </c>
      <c r="I48" s="65">
        <v>825</v>
      </c>
      <c r="J48" s="65">
        <v>871</v>
      </c>
      <c r="K48" s="66">
        <v>859</v>
      </c>
      <c r="L48" s="68">
        <v>870</v>
      </c>
      <c r="M48" s="68">
        <v>891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980</v>
      </c>
      <c r="H49" s="65">
        <v>992</v>
      </c>
      <c r="I49" s="65">
        <v>965</v>
      </c>
      <c r="J49" s="65">
        <v>1000</v>
      </c>
      <c r="K49" s="66">
        <v>1002</v>
      </c>
      <c r="L49" s="68">
        <v>1003</v>
      </c>
      <c r="M49" s="68">
        <v>1027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90005</v>
      </c>
      <c r="H50" s="70">
        <v>92148</v>
      </c>
      <c r="I50" s="70">
        <v>93071</v>
      </c>
      <c r="J50" s="70">
        <v>93406</v>
      </c>
      <c r="K50" s="71">
        <v>94382</v>
      </c>
      <c r="L50" s="73">
        <v>97672</v>
      </c>
      <c r="M50" s="73">
        <v>99094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21596</v>
      </c>
      <c r="H51" s="70">
        <v>22530</v>
      </c>
      <c r="I51" s="70">
        <v>22371</v>
      </c>
      <c r="J51" s="70">
        <v>22530</v>
      </c>
      <c r="K51" s="71">
        <v>22147</v>
      </c>
      <c r="L51" s="73">
        <v>22611</v>
      </c>
      <c r="M51" s="73">
        <v>22885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8481</v>
      </c>
      <c r="H52" s="65">
        <v>8716</v>
      </c>
      <c r="I52" s="65">
        <v>8578</v>
      </c>
      <c r="J52" s="65">
        <v>8543</v>
      </c>
      <c r="K52" s="66">
        <v>8378</v>
      </c>
      <c r="L52" s="68">
        <v>8640</v>
      </c>
      <c r="M52" s="68">
        <v>9111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13115</v>
      </c>
      <c r="H53" s="65">
        <v>13814</v>
      </c>
      <c r="I53" s="65">
        <v>13793</v>
      </c>
      <c r="J53" s="65">
        <v>13987</v>
      </c>
      <c r="K53" s="66">
        <v>13769</v>
      </c>
      <c r="L53" s="68">
        <v>13971</v>
      </c>
      <c r="M53" s="68">
        <v>13774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42902</v>
      </c>
      <c r="H54" s="70">
        <v>43454</v>
      </c>
      <c r="I54" s="70">
        <v>43179</v>
      </c>
      <c r="J54" s="70">
        <v>43049</v>
      </c>
      <c r="K54" s="71">
        <v>43895</v>
      </c>
      <c r="L54" s="73">
        <v>45191</v>
      </c>
      <c r="M54" s="73">
        <v>46089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42902</v>
      </c>
      <c r="H55" s="65">
        <v>43454</v>
      </c>
      <c r="I55" s="65">
        <v>43179</v>
      </c>
      <c r="J55" s="65">
        <v>43049</v>
      </c>
      <c r="K55" s="66">
        <v>43895</v>
      </c>
      <c r="L55" s="68">
        <v>45191</v>
      </c>
      <c r="M55" s="68">
        <v>46089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25507</v>
      </c>
      <c r="H56" s="70">
        <v>26164</v>
      </c>
      <c r="I56" s="70">
        <v>27521</v>
      </c>
      <c r="J56" s="70">
        <v>27827</v>
      </c>
      <c r="K56" s="71">
        <v>28340</v>
      </c>
      <c r="L56" s="73">
        <v>29870</v>
      </c>
      <c r="M56" s="73">
        <v>30120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11652</v>
      </c>
      <c r="H57" s="65">
        <v>11926</v>
      </c>
      <c r="I57" s="65">
        <v>12171</v>
      </c>
      <c r="J57" s="65">
        <v>12110</v>
      </c>
      <c r="K57" s="66">
        <v>11971</v>
      </c>
      <c r="L57" s="68">
        <v>11857</v>
      </c>
      <c r="M57" s="68">
        <v>11644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6115</v>
      </c>
      <c r="H58" s="65">
        <v>6343</v>
      </c>
      <c r="I58" s="65">
        <v>6513</v>
      </c>
      <c r="J58" s="65">
        <v>6428</v>
      </c>
      <c r="K58" s="66">
        <v>6188</v>
      </c>
      <c r="L58" s="68">
        <v>6011</v>
      </c>
      <c r="M58" s="68">
        <v>5663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4078</v>
      </c>
      <c r="H59" s="65">
        <v>4119</v>
      </c>
      <c r="I59" s="65">
        <v>4168</v>
      </c>
      <c r="J59" s="65">
        <v>4187</v>
      </c>
      <c r="K59" s="66">
        <v>4226</v>
      </c>
      <c r="L59" s="68">
        <v>4237</v>
      </c>
      <c r="M59" s="68">
        <v>4333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7936</v>
      </c>
      <c r="H60" s="65">
        <v>8173</v>
      </c>
      <c r="I60" s="65">
        <v>8173</v>
      </c>
      <c r="J60" s="65">
        <v>8452</v>
      </c>
      <c r="K60" s="66">
        <v>8894</v>
      </c>
      <c r="L60" s="68">
        <v>9142</v>
      </c>
      <c r="M60" s="68">
        <v>9218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5919</v>
      </c>
      <c r="H61" s="65">
        <v>6065</v>
      </c>
      <c r="I61" s="65">
        <v>7177</v>
      </c>
      <c r="J61" s="65">
        <v>7265</v>
      </c>
      <c r="K61" s="66">
        <v>7475</v>
      </c>
      <c r="L61" s="68">
        <v>8871</v>
      </c>
      <c r="M61" s="68">
        <v>9258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7870</v>
      </c>
      <c r="H62" s="70">
        <v>8232</v>
      </c>
      <c r="I62" s="70">
        <v>8373</v>
      </c>
      <c r="J62" s="70">
        <v>8718</v>
      </c>
      <c r="K62" s="71">
        <v>9147</v>
      </c>
      <c r="L62" s="73">
        <v>9520</v>
      </c>
      <c r="M62" s="73">
        <v>10360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7870</v>
      </c>
      <c r="H63" s="65">
        <v>8232</v>
      </c>
      <c r="I63" s="65">
        <v>8373</v>
      </c>
      <c r="J63" s="65">
        <v>8718</v>
      </c>
      <c r="K63" s="66">
        <v>9147</v>
      </c>
      <c r="L63" s="68">
        <v>9520</v>
      </c>
      <c r="M63" s="68">
        <v>10360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2206</v>
      </c>
      <c r="H64" s="65">
        <v>2281</v>
      </c>
      <c r="I64" s="65">
        <v>2314</v>
      </c>
      <c r="J64" s="65">
        <v>2406</v>
      </c>
      <c r="K64" s="66">
        <v>2445</v>
      </c>
      <c r="L64" s="68">
        <v>2456</v>
      </c>
      <c r="M64" s="68">
        <v>2713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430</v>
      </c>
      <c r="H65" s="65">
        <v>441</v>
      </c>
      <c r="I65" s="65">
        <v>462</v>
      </c>
      <c r="J65" s="65">
        <v>451</v>
      </c>
      <c r="K65" s="66">
        <v>474</v>
      </c>
      <c r="L65" s="68">
        <v>475</v>
      </c>
      <c r="M65" s="68">
        <v>491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5234</v>
      </c>
      <c r="H66" s="65">
        <v>5510</v>
      </c>
      <c r="I66" s="65">
        <v>5597</v>
      </c>
      <c r="J66" s="65">
        <v>5861</v>
      </c>
      <c r="K66" s="66">
        <v>6228</v>
      </c>
      <c r="L66" s="68">
        <v>6589</v>
      </c>
      <c r="M66" s="68">
        <v>7156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27207</v>
      </c>
      <c r="H67" s="70">
        <v>28679</v>
      </c>
      <c r="I67" s="70">
        <v>29322</v>
      </c>
      <c r="J67" s="70">
        <v>31174</v>
      </c>
      <c r="K67" s="71">
        <v>31427</v>
      </c>
      <c r="L67" s="73">
        <v>31733</v>
      </c>
      <c r="M67" s="73">
        <v>31612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3235</v>
      </c>
      <c r="H68" s="70">
        <v>3258</v>
      </c>
      <c r="I68" s="70">
        <v>3381</v>
      </c>
      <c r="J68" s="70">
        <v>4916</v>
      </c>
      <c r="K68" s="71">
        <v>4515</v>
      </c>
      <c r="L68" s="73">
        <v>3466</v>
      </c>
      <c r="M68" s="73">
        <v>3724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3228</v>
      </c>
      <c r="H69" s="65">
        <v>3251</v>
      </c>
      <c r="I69" s="65">
        <v>3377</v>
      </c>
      <c r="J69" s="65">
        <v>4907</v>
      </c>
      <c r="K69" s="66">
        <v>4503</v>
      </c>
      <c r="L69" s="68">
        <v>3457</v>
      </c>
      <c r="M69" s="68">
        <v>3715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3048</v>
      </c>
      <c r="H70" s="65">
        <v>3063</v>
      </c>
      <c r="I70" s="65">
        <v>3186</v>
      </c>
      <c r="J70" s="65">
        <v>4710</v>
      </c>
      <c r="K70" s="66">
        <v>4309</v>
      </c>
      <c r="L70" s="68">
        <v>3252</v>
      </c>
      <c r="M70" s="68">
        <v>3510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16666</v>
      </c>
      <c r="H71" s="70">
        <v>17901</v>
      </c>
      <c r="I71" s="70">
        <v>18185</v>
      </c>
      <c r="J71" s="70">
        <v>18614</v>
      </c>
      <c r="K71" s="71">
        <v>18948</v>
      </c>
      <c r="L71" s="73">
        <v>20119</v>
      </c>
      <c r="M71" s="73">
        <v>19521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10391</v>
      </c>
      <c r="H72" s="65">
        <v>11491</v>
      </c>
      <c r="I72" s="65">
        <v>11758</v>
      </c>
      <c r="J72" s="65">
        <v>12211</v>
      </c>
      <c r="K72" s="66">
        <v>12277</v>
      </c>
      <c r="L72" s="68">
        <v>12882</v>
      </c>
      <c r="M72" s="68">
        <v>12366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8660</v>
      </c>
      <c r="H73" s="65">
        <v>9806</v>
      </c>
      <c r="I73" s="65">
        <v>10146</v>
      </c>
      <c r="J73" s="65">
        <v>10625</v>
      </c>
      <c r="K73" s="66">
        <v>10674</v>
      </c>
      <c r="L73" s="68">
        <v>11282</v>
      </c>
      <c r="M73" s="68">
        <v>10697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6275</v>
      </c>
      <c r="H74" s="65">
        <v>6410</v>
      </c>
      <c r="I74" s="65">
        <v>6427</v>
      </c>
      <c r="J74" s="65">
        <v>6403</v>
      </c>
      <c r="K74" s="66">
        <v>6671</v>
      </c>
      <c r="L74" s="68">
        <v>7237</v>
      </c>
      <c r="M74" s="68">
        <v>7155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5521</v>
      </c>
      <c r="H75" s="70">
        <v>5686</v>
      </c>
      <c r="I75" s="70">
        <v>5704</v>
      </c>
      <c r="J75" s="70">
        <v>5687</v>
      </c>
      <c r="K75" s="71">
        <v>5956</v>
      </c>
      <c r="L75" s="73">
        <v>6514</v>
      </c>
      <c r="M75" s="73">
        <v>6471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7306</v>
      </c>
      <c r="H76" s="65">
        <v>7520</v>
      </c>
      <c r="I76" s="65">
        <v>7756</v>
      </c>
      <c r="J76" s="65">
        <v>7644</v>
      </c>
      <c r="K76" s="66">
        <v>7964</v>
      </c>
      <c r="L76" s="68">
        <v>8148</v>
      </c>
      <c r="M76" s="68">
        <v>8367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7306</v>
      </c>
      <c r="H77" s="65">
        <v>7520</v>
      </c>
      <c r="I77" s="65">
        <v>7756</v>
      </c>
      <c r="J77" s="65">
        <v>7644</v>
      </c>
      <c r="K77" s="66">
        <v>7964</v>
      </c>
      <c r="L77" s="68">
        <v>8148</v>
      </c>
      <c r="M77" s="68">
        <v>8367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3720</v>
      </c>
      <c r="H78" s="65">
        <v>2916</v>
      </c>
      <c r="I78" s="65">
        <v>2627</v>
      </c>
      <c r="J78" s="65">
        <v>1259</v>
      </c>
      <c r="K78" s="66">
        <v>1279</v>
      </c>
      <c r="L78" s="68">
        <v>1280</v>
      </c>
      <c r="M78" s="68">
        <v>1292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29" activePane="bottomRight" state="frozen"/>
      <selection activeCell="B3" sqref="B3"/>
      <selection pane="topRight" activeCell="B3" sqref="B3"/>
      <selection pane="bottomLeft" activeCell="B3" sqref="B3"/>
      <selection pane="bottomRight" activeCell="N52" sqref="N52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SVB.GE.Ber.!G11</f>
        <v>76223</v>
      </c>
      <c r="G11" s="86">
        <f>SVB.GE.Ber.!H11</f>
        <v>76151</v>
      </c>
      <c r="H11" s="86">
        <f>SVB.GE.Ber.!I11</f>
        <v>76276</v>
      </c>
      <c r="I11" s="86">
        <f>SVB.GE.Ber.!J11</f>
        <v>77652</v>
      </c>
      <c r="J11" s="86">
        <f>SVB.GE.Ber.!K11</f>
        <v>78295</v>
      </c>
      <c r="K11" s="86">
        <f>SVB.GE.Ber.!L11</f>
        <v>80784</v>
      </c>
      <c r="L11" s="86">
        <f>SVB.GE.Ber.!M11</f>
        <v>81580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SVB.GE.Ber.!G14+SVB.GE.Ber.!G15</f>
        <v>1127</v>
      </c>
      <c r="G12" s="92">
        <f>SVB.GE.Ber.!H14+SVB.GE.Ber.!H15</f>
        <v>1131</v>
      </c>
      <c r="H12" s="92">
        <f>SVB.GE.Ber.!I14+SVB.GE.Ber.!I15</f>
        <v>1172</v>
      </c>
      <c r="I12" s="92">
        <f>SVB.GE.Ber.!J14+SVB.GE.Ber.!J15</f>
        <v>1186</v>
      </c>
      <c r="J12" s="92">
        <f>SVB.GE.Ber.!K14+SVB.GE.Ber.!K15</f>
        <v>1348</v>
      </c>
      <c r="K12" s="92">
        <f>SVB.GE.Ber.!L14+SVB.GE.Ber.!L15</f>
        <v>1420</v>
      </c>
      <c r="L12" s="92">
        <f>SVB.GE.Ber.!M14+SVB.GE.Ber.!M15</f>
        <v>1292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SVB.GE.Ber.!G17+SVB.GE.Ber.!G18+SVB.GE.Ber.!G19+SVB.GE.Ber.!G20+SVB.GE.Ber.!G24+SVB.GE.Ber.!G25+SVB.GE.Ber.!G26+SVB.GE.Ber.!G21+SVB.GE.Ber.!G34</f>
        <v>13933</v>
      </c>
      <c r="G13" s="92">
        <f>SVB.GE.Ber.!H17+SVB.GE.Ber.!H18+SVB.GE.Ber.!H19+SVB.GE.Ber.!H20+SVB.GE.Ber.!H24+SVB.GE.Ber.!H25+SVB.GE.Ber.!H26+SVB.GE.Ber.!H21+SVB.GE.Ber.!H34</f>
        <v>13507</v>
      </c>
      <c r="H13" s="92">
        <f>SVB.GE.Ber.!I17+SVB.GE.Ber.!I18+SVB.GE.Ber.!I19+SVB.GE.Ber.!I20+SVB.GE.Ber.!I24+SVB.GE.Ber.!I25+SVB.GE.Ber.!I26+SVB.GE.Ber.!I21+SVB.GE.Ber.!I34</f>
        <v>12963</v>
      </c>
      <c r="I13" s="92">
        <f>SVB.GE.Ber.!J17+SVB.GE.Ber.!J18+SVB.GE.Ber.!J19+SVB.GE.Ber.!J20+SVB.GE.Ber.!J24+SVB.GE.Ber.!J25+SVB.GE.Ber.!J26+SVB.GE.Ber.!J21+SVB.GE.Ber.!J34</f>
        <v>12830</v>
      </c>
      <c r="J13" s="92">
        <f>SVB.GE.Ber.!K17+SVB.GE.Ber.!K18+SVB.GE.Ber.!K19+SVB.GE.Ber.!K20+SVB.GE.Ber.!K24+SVB.GE.Ber.!K25+SVB.GE.Ber.!K26+SVB.GE.Ber.!K21+SVB.GE.Ber.!K34</f>
        <v>12597</v>
      </c>
      <c r="K13" s="92">
        <f>SVB.GE.Ber.!L17+SVB.GE.Ber.!L18+SVB.GE.Ber.!L19+SVB.GE.Ber.!L20+SVB.GE.Ber.!L24+SVB.GE.Ber.!L25+SVB.GE.Ber.!L26+SVB.GE.Ber.!L21+SVB.GE.Ber.!L34</f>
        <v>12632</v>
      </c>
      <c r="L13" s="92">
        <f>SVB.GE.Ber.!M17+SVB.GE.Ber.!M18+SVB.GE.Ber.!M19+SVB.GE.Ber.!M20+SVB.GE.Ber.!M24+SVB.GE.Ber.!M25+SVB.GE.Ber.!M26+SVB.GE.Ber.!M21+SVB.GE.Ber.!M34</f>
        <v>12715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SVB.GE.Ber.!G28+SVB.GE.Ber.!G29+SVB.GE.Ber.!G30+SVB.GE.Ber.!G31</f>
        <v>5318</v>
      </c>
      <c r="G14" s="92">
        <f>SVB.GE.Ber.!H28+SVB.GE.Ber.!H29+SVB.GE.Ber.!H30+SVB.GE.Ber.!H31</f>
        <v>5320</v>
      </c>
      <c r="H14" s="92">
        <f>SVB.GE.Ber.!I28+SVB.GE.Ber.!I29+SVB.GE.Ber.!I30+SVB.GE.Ber.!I31</f>
        <v>5240</v>
      </c>
      <c r="I14" s="92">
        <f>SVB.GE.Ber.!J28+SVB.GE.Ber.!J29+SVB.GE.Ber.!J30+SVB.GE.Ber.!J31</f>
        <v>5455</v>
      </c>
      <c r="J14" s="92">
        <f>SVB.GE.Ber.!K28+SVB.GE.Ber.!K29+SVB.GE.Ber.!K30+SVB.GE.Ber.!K31</f>
        <v>5858</v>
      </c>
      <c r="K14" s="92">
        <f>SVB.GE.Ber.!L28+SVB.GE.Ber.!L29+SVB.GE.Ber.!L30+SVB.GE.Ber.!L31</f>
        <v>6024</v>
      </c>
      <c r="L14" s="92">
        <f>SVB.GE.Ber.!M28+SVB.GE.Ber.!M29+SVB.GE.Ber.!M30+SVB.GE.Ber.!M31</f>
        <v>5934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SVB.GE.Ber.!G64+SVB.GE.Ber.!G65+SVB.GE.Ber.!G66</f>
        <v>2803</v>
      </c>
      <c r="G15" s="92">
        <f>SVB.GE.Ber.!H64+SVB.GE.Ber.!H65+SVB.GE.Ber.!H66</f>
        <v>2849</v>
      </c>
      <c r="H15" s="92">
        <f>SVB.GE.Ber.!I64+SVB.GE.Ber.!I65+SVB.GE.Ber.!I66</f>
        <v>2828</v>
      </c>
      <c r="I15" s="92">
        <f>SVB.GE.Ber.!J64+SVB.GE.Ber.!J65+SVB.GE.Ber.!J66</f>
        <v>2850</v>
      </c>
      <c r="J15" s="92">
        <f>SVB.GE.Ber.!K64+SVB.GE.Ber.!K65+SVB.GE.Ber.!K66</f>
        <v>2912</v>
      </c>
      <c r="K15" s="92">
        <f>SVB.GE.Ber.!L64+SVB.GE.Ber.!L65+SVB.GE.Ber.!L66</f>
        <v>2944</v>
      </c>
      <c r="L15" s="92">
        <f>SVB.GE.Ber.!M64+SVB.GE.Ber.!M65+SVB.GE.Ber.!M66</f>
        <v>3039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SVB.GE.Ber.!G72+SVB.GE.Ber.!G74+SVB.GE.Ber.!G69+SVB.GE.Ber.!G77</f>
        <v>9183</v>
      </c>
      <c r="G16" s="92">
        <f>SVB.GE.Ber.!H72+SVB.GE.Ber.!H74+SVB.GE.Ber.!H69+SVB.GE.Ber.!H77</f>
        <v>9189</v>
      </c>
      <c r="H16" s="92">
        <f>SVB.GE.Ber.!I72+SVB.GE.Ber.!I74+SVB.GE.Ber.!I69+SVB.GE.Ber.!I77</f>
        <v>9846</v>
      </c>
      <c r="I16" s="92">
        <f>SVB.GE.Ber.!J72+SVB.GE.Ber.!J74+SVB.GE.Ber.!J69+SVB.GE.Ber.!J77</f>
        <v>10395</v>
      </c>
      <c r="J16" s="92">
        <f>SVB.GE.Ber.!K72+SVB.GE.Ber.!K74+SVB.GE.Ber.!K69+SVB.GE.Ber.!K77</f>
        <v>10698</v>
      </c>
      <c r="K16" s="92">
        <f>SVB.GE.Ber.!L72+SVB.GE.Ber.!L74+SVB.GE.Ber.!L69+SVB.GE.Ber.!L77</f>
        <v>12260</v>
      </c>
      <c r="L16" s="92">
        <f>SVB.GE.Ber.!M72+SVB.GE.Ber.!M74+SVB.GE.Ber.!M69+SVB.GE.Ber.!M77</f>
        <v>12851</v>
      </c>
      <c r="M16" s="92"/>
      <c r="N16" s="92"/>
      <c r="O16" s="92"/>
      <c r="P16" s="92"/>
      <c r="R16" s="87"/>
    </row>
    <row r="17" spans="1:18" ht="25.5" customHeight="1" x14ac:dyDescent="0.25">
      <c r="B17" s="62">
        <v>6</v>
      </c>
      <c r="C17" s="89" t="s">
        <v>199</v>
      </c>
      <c r="D17"/>
      <c r="E17"/>
      <c r="F17" s="92">
        <f>SVB.GE.Ber.!G52+SVB.GE.Ber.!G53+SVB.GE.Ber.!G35</f>
        <v>8831</v>
      </c>
      <c r="G17" s="92">
        <f>SVB.GE.Ber.!H52+SVB.GE.Ber.!H53+SVB.GE.Ber.!H35</f>
        <v>9117</v>
      </c>
      <c r="H17" s="92">
        <f>SVB.GE.Ber.!I52+SVB.GE.Ber.!I53+SVB.GE.Ber.!I35</f>
        <v>9325</v>
      </c>
      <c r="I17" s="92">
        <f>SVB.GE.Ber.!J52+SVB.GE.Ber.!J53+SVB.GE.Ber.!J35</f>
        <v>9381</v>
      </c>
      <c r="J17" s="92">
        <f>SVB.GE.Ber.!K52+SVB.GE.Ber.!K53+SVB.GE.Ber.!K35</f>
        <v>8642</v>
      </c>
      <c r="K17" s="92">
        <f>SVB.GE.Ber.!L52+SVB.GE.Ber.!L53+SVB.GE.Ber.!L35</f>
        <v>8326</v>
      </c>
      <c r="L17" s="92">
        <f>SVB.GE.Ber.!M52+SVB.GE.Ber.!M53+SVB.GE.Ber.!M35</f>
        <v>8512</v>
      </c>
      <c r="M17" s="92"/>
      <c r="N17" s="92"/>
      <c r="O17" s="92"/>
      <c r="P17" s="92"/>
      <c r="R17" s="69"/>
    </row>
    <row r="18" spans="1:18" ht="21" customHeight="1" x14ac:dyDescent="0.25">
      <c r="B18" s="62">
        <v>7</v>
      </c>
      <c r="C18" s="89" t="s">
        <v>194</v>
      </c>
      <c r="D18"/>
      <c r="E18"/>
      <c r="F18" s="92">
        <f>SVB.GE.Ber.!G55+SVB.GE.Ber.!G57+SVB.GE.Ber.!G60</f>
        <v>14859</v>
      </c>
      <c r="G18" s="92">
        <f>SVB.GE.Ber.!H55+SVB.GE.Ber.!H57+SVB.GE.Ber.!H60</f>
        <v>14939</v>
      </c>
      <c r="H18" s="92">
        <f>SVB.GE.Ber.!I55+SVB.GE.Ber.!I57+SVB.GE.Ber.!I60</f>
        <v>14804</v>
      </c>
      <c r="I18" s="92">
        <f>SVB.GE.Ber.!J55+SVB.GE.Ber.!J57+SVB.GE.Ber.!J60</f>
        <v>14772</v>
      </c>
      <c r="J18" s="92">
        <f>SVB.GE.Ber.!K55+SVB.GE.Ber.!K57+SVB.GE.Ber.!K60</f>
        <v>14882</v>
      </c>
      <c r="K18" s="92">
        <f>SVB.GE.Ber.!L55+SVB.GE.Ber.!L57+SVB.GE.Ber.!L60</f>
        <v>15209</v>
      </c>
      <c r="L18" s="92">
        <f>SVB.GE.Ber.!M55+SVB.GE.Ber.!M57+SVB.GE.Ber.!M60</f>
        <v>15426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SVB.GE.Ber.!G38+SVB.GE.Ber.!G39+SVB.GE.Ber.!G41+SVB.GE.Ber.!G44</f>
        <v>15908</v>
      </c>
      <c r="G19" s="92">
        <f>SVB.GE.Ber.!H38+SVB.GE.Ber.!H39+SVB.GE.Ber.!H41+SVB.GE.Ber.!H44</f>
        <v>16155</v>
      </c>
      <c r="H19" s="92">
        <f>SVB.GE.Ber.!I38+SVB.GE.Ber.!I39+SVB.GE.Ber.!I41+SVB.GE.Ber.!I44</f>
        <v>16560</v>
      </c>
      <c r="I19" s="92">
        <f>SVB.GE.Ber.!J38+SVB.GE.Ber.!J39+SVB.GE.Ber.!J41+SVB.GE.Ber.!J44</f>
        <v>17138</v>
      </c>
      <c r="J19" s="92">
        <f>SVB.GE.Ber.!K38+SVB.GE.Ber.!K39+SVB.GE.Ber.!K41+SVB.GE.Ber.!K44</f>
        <v>17573</v>
      </c>
      <c r="K19" s="92">
        <f>SVB.GE.Ber.!L38+SVB.GE.Ber.!L39+SVB.GE.Ber.!L41+SVB.GE.Ber.!L44</f>
        <v>17731</v>
      </c>
      <c r="L19" s="92">
        <f>SVB.GE.Ber.!M38+SVB.GE.Ber.!M39+SVB.GE.Ber.!M41+SVB.GE.Ber.!M44</f>
        <v>17850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SVB.GE.Ber.!G48+SVB.GE.Ber.!G61+SVB.GE.Ber.!G49+SVB.GE.Ber.!G22</f>
        <v>2313</v>
      </c>
      <c r="G20" s="92">
        <f>SVB.GE.Ber.!H48+SVB.GE.Ber.!H61+SVB.GE.Ber.!H49+SVB.GE.Ber.!H22</f>
        <v>2581</v>
      </c>
      <c r="H20" s="92">
        <f>SVB.GE.Ber.!I48+SVB.GE.Ber.!I61+SVB.GE.Ber.!I49+SVB.GE.Ber.!I22</f>
        <v>2193</v>
      </c>
      <c r="I20" s="92">
        <f>SVB.GE.Ber.!J48+SVB.GE.Ber.!J61+SVB.GE.Ber.!J49+SVB.GE.Ber.!J22</f>
        <v>2274</v>
      </c>
      <c r="J20" s="92">
        <f>SVB.GE.Ber.!K48+SVB.GE.Ber.!K61+SVB.GE.Ber.!K49+SVB.GE.Ber.!K22</f>
        <v>2472</v>
      </c>
      <c r="K20" s="92">
        <f>SVB.GE.Ber.!L48+SVB.GE.Ber.!L61+SVB.GE.Ber.!L49+SVB.GE.Ber.!L22</f>
        <v>2927</v>
      </c>
      <c r="L20" s="92">
        <f>SVB.GE.Ber.!M48+SVB.GE.Ber.!M61+SVB.GE.Ber.!M49+SVB.GE.Ber.!M22</f>
        <v>2635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2</v>
      </c>
      <c r="G21" s="92">
        <f>G11-G12-G13-G14-G15-G16-G17-G18-G19-G20-G22</f>
        <v>3</v>
      </c>
      <c r="H21" s="92">
        <f>H11-H12-H13-H14-H15-H16-H17-H18-H19-H20-H22</f>
        <v>2</v>
      </c>
      <c r="I21" s="92">
        <f t="shared" ref="I21:L21" si="0">I11-I12-I13-I14-I15-I16-I17-I18-I19-I20-I22</f>
        <v>2</v>
      </c>
      <c r="J21" s="92">
        <f t="shared" si="0"/>
        <v>4</v>
      </c>
      <c r="K21" s="92">
        <f t="shared" ref="K21" si="1">K11-K12-K13-K14-K15-K16-K17-K18-K19-K20-K22</f>
        <v>5</v>
      </c>
      <c r="L21" s="92">
        <f t="shared" si="0"/>
        <v>2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SVB.GE.Ber.!G78</f>
        <v>1946</v>
      </c>
      <c r="G22" s="43">
        <f>SVB.GE.Ber.!H78</f>
        <v>1360</v>
      </c>
      <c r="H22" s="43">
        <f>SVB.GE.Ber.!I78</f>
        <v>1343</v>
      </c>
      <c r="I22" s="43">
        <f>SVB.GE.Ber.!J78</f>
        <v>1369</v>
      </c>
      <c r="J22" s="43">
        <f>SVB.GE.Ber.!K78</f>
        <v>1309</v>
      </c>
      <c r="K22" s="43">
        <f>SVB.GE.Ber.!L78</f>
        <v>1306</v>
      </c>
      <c r="L22" s="43">
        <f>SVB.GE.Ber.!M78</f>
        <v>1324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76223</v>
      </c>
      <c r="G23" s="91">
        <f>SUM(G12:G22)</f>
        <v>76151</v>
      </c>
      <c r="H23" s="91">
        <f>SUM(H12:H22)</f>
        <v>76276</v>
      </c>
      <c r="I23" s="91">
        <f t="shared" ref="I23:L23" si="2">SUM(I12:I22)</f>
        <v>77652</v>
      </c>
      <c r="J23" s="91">
        <f t="shared" si="2"/>
        <v>78295</v>
      </c>
      <c r="K23" s="91">
        <f>SUM(K12:K22)</f>
        <v>80784</v>
      </c>
      <c r="L23" s="91">
        <f t="shared" si="2"/>
        <v>81580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10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76223</v>
      </c>
      <c r="G36" s="86">
        <v>76151</v>
      </c>
      <c r="H36" s="86">
        <v>76276</v>
      </c>
      <c r="I36" s="86">
        <v>77652</v>
      </c>
      <c r="J36" s="94">
        <v>78295</v>
      </c>
      <c r="K36" s="94">
        <f>K11</f>
        <v>80784</v>
      </c>
      <c r="L36" s="95">
        <v>80784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1.4785563412618239</v>
      </c>
      <c r="G37" s="96">
        <f>G12/$G$36*100</f>
        <v>1.4852070228887342</v>
      </c>
      <c r="H37" s="96">
        <f>H12/$H$11*100</f>
        <v>1.5365252504064186</v>
      </c>
      <c r="I37" s="96">
        <f>I12/$I$11*100</f>
        <v>1.5273270488847679</v>
      </c>
      <c r="J37" s="96">
        <f>J12/$J$11*100</f>
        <v>1.7216935947378504</v>
      </c>
      <c r="K37" s="96">
        <f>K12/$K$11*100</f>
        <v>1.757773816597346</v>
      </c>
      <c r="L37" s="96">
        <f>L12/$L$11*100</f>
        <v>1.5837215003677372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18.279259541083402</v>
      </c>
      <c r="G38" s="96">
        <f t="shared" ref="G38:G47" si="4">G13/$G$36*100</f>
        <v>17.737127549211433</v>
      </c>
      <c r="H38" s="96">
        <f t="shared" ref="H38:H47" si="5">H13/$H$11*100</f>
        <v>16.994860768787039</v>
      </c>
      <c r="I38" s="96">
        <f t="shared" ref="I38:I47" si="6">I13/$I$11*100</f>
        <v>16.522433420903518</v>
      </c>
      <c r="J38" s="96">
        <f t="shared" ref="J38:J47" si="7">J13/$J$11*100</f>
        <v>16.089150009579157</v>
      </c>
      <c r="K38" s="96">
        <f t="shared" ref="K38:K47" si="8">K13/$K$11*100</f>
        <v>15.636759754406812</v>
      </c>
      <c r="L38" s="96">
        <f t="shared" ref="L38:L47" si="9">L13/$L$11*100</f>
        <v>15.585927923510665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6.9768967372053057</v>
      </c>
      <c r="G39" s="96">
        <f t="shared" si="4"/>
        <v>6.9861196832608901</v>
      </c>
      <c r="H39" s="96">
        <f t="shared" si="5"/>
        <v>6.8697886622266502</v>
      </c>
      <c r="I39" s="96">
        <f t="shared" si="6"/>
        <v>7.0249317467676304</v>
      </c>
      <c r="J39" s="96">
        <f t="shared" si="7"/>
        <v>7.4819592566575137</v>
      </c>
      <c r="K39" s="96">
        <f t="shared" si="8"/>
        <v>7.4569221628045161</v>
      </c>
      <c r="L39" s="96">
        <f t="shared" si="9"/>
        <v>7.2738416278499622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3.6773677236529654</v>
      </c>
      <c r="G40" s="96">
        <f t="shared" si="4"/>
        <v>3.7412509356410286</v>
      </c>
      <c r="H40" s="96">
        <f t="shared" si="5"/>
        <v>3.7075882322093445</v>
      </c>
      <c r="I40" s="96">
        <f t="shared" si="6"/>
        <v>3.6702209859372585</v>
      </c>
      <c r="J40" s="96">
        <f t="shared" si="7"/>
        <v>3.7192668752793923</v>
      </c>
      <c r="K40" s="96">
        <f t="shared" si="8"/>
        <v>3.6442859972271737</v>
      </c>
      <c r="L40" s="96">
        <f t="shared" si="9"/>
        <v>3.7251777396420693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12.04754470435433</v>
      </c>
      <c r="G41" s="96">
        <f t="shared" si="4"/>
        <v>12.06681461832412</v>
      </c>
      <c r="H41" s="96">
        <f t="shared" si="5"/>
        <v>12.908385337458702</v>
      </c>
      <c r="I41" s="96">
        <f t="shared" si="6"/>
        <v>13.386648122392211</v>
      </c>
      <c r="J41" s="96">
        <f t="shared" si="7"/>
        <v>13.663707771888371</v>
      </c>
      <c r="K41" s="96">
        <f t="shared" si="8"/>
        <v>15.176272529213705</v>
      </c>
      <c r="L41" s="96">
        <f t="shared" si="9"/>
        <v>15.752635449865164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11.585741836453565</v>
      </c>
      <c r="G42" s="96">
        <f t="shared" si="4"/>
        <v>11.972265630129611</v>
      </c>
      <c r="H42" s="96">
        <f t="shared" si="5"/>
        <v>12.225339556348001</v>
      </c>
      <c r="I42" s="96">
        <f t="shared" si="6"/>
        <v>12.08082212950085</v>
      </c>
      <c r="J42" s="96">
        <f t="shared" si="7"/>
        <v>11.037741873682865</v>
      </c>
      <c r="K42" s="96">
        <f t="shared" si="8"/>
        <v>10.306496335908101</v>
      </c>
      <c r="L42" s="96">
        <f t="shared" si="9"/>
        <v>10.433929884775681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19.494115949254162</v>
      </c>
      <c r="G43" s="96">
        <f t="shared" si="4"/>
        <v>19.61760186996888</v>
      </c>
      <c r="H43" s="96">
        <f t="shared" si="5"/>
        <v>19.40846399916094</v>
      </c>
      <c r="I43" s="96">
        <f t="shared" si="6"/>
        <v>19.023334878689539</v>
      </c>
      <c r="J43" s="96">
        <f t="shared" si="7"/>
        <v>19.007599463567278</v>
      </c>
      <c r="K43" s="96">
        <f t="shared" si="8"/>
        <v>18.826747870865518</v>
      </c>
      <c r="L43" s="96">
        <f t="shared" si="9"/>
        <v>18.909046334886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20.870340973197067</v>
      </c>
      <c r="G44" s="96">
        <f t="shared" si="4"/>
        <v>21.214429226142794</v>
      </c>
      <c r="H44" s="96">
        <f t="shared" si="5"/>
        <v>21.710629818029261</v>
      </c>
      <c r="I44" s="96">
        <f t="shared" si="6"/>
        <v>22.070262195436047</v>
      </c>
      <c r="J44" s="96">
        <f t="shared" si="7"/>
        <v>22.444600549204928</v>
      </c>
      <c r="K44" s="96">
        <f t="shared" si="8"/>
        <v>21.948653198653197</v>
      </c>
      <c r="L44" s="96">
        <f t="shared" si="9"/>
        <v>21.880362834027949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3.0345171404956508</v>
      </c>
      <c r="G45" s="96">
        <f t="shared" si="4"/>
        <v>3.3893185906948036</v>
      </c>
      <c r="H45" s="96">
        <f t="shared" si="5"/>
        <v>2.8750852168440924</v>
      </c>
      <c r="I45" s="96">
        <f t="shared" si="6"/>
        <v>2.9284500077267812</v>
      </c>
      <c r="J45" s="96">
        <f t="shared" si="7"/>
        <v>3.1572897375311317</v>
      </c>
      <c r="K45" s="96">
        <f t="shared" si="8"/>
        <v>3.6232422261834025</v>
      </c>
      <c r="L45" s="96">
        <f t="shared" si="9"/>
        <v>3.2299583231184115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2.6238799312543457E-3</v>
      </c>
      <c r="G46" s="96">
        <f t="shared" si="4"/>
        <v>3.939541174771178E-3</v>
      </c>
      <c r="H46" s="96">
        <f t="shared" si="5"/>
        <v>2.622056741307882E-3</v>
      </c>
      <c r="I46" s="96">
        <f t="shared" si="6"/>
        <v>2.5755936743419357E-3</v>
      </c>
      <c r="J46" s="96">
        <f t="shared" si="7"/>
        <v>5.108883070438725E-3</v>
      </c>
      <c r="K46" s="96">
        <f t="shared" si="8"/>
        <v>6.1893444246385416E-3</v>
      </c>
      <c r="L46" s="96">
        <f t="shared" si="9"/>
        <v>2.4515812699190979E-3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2.5530351731104783</v>
      </c>
      <c r="G47" s="96">
        <f t="shared" si="4"/>
        <v>1.7859253325629341</v>
      </c>
      <c r="H47" s="96">
        <f t="shared" si="5"/>
        <v>1.7607111017882426</v>
      </c>
      <c r="I47" s="96">
        <f t="shared" si="6"/>
        <v>1.7629938700870551</v>
      </c>
      <c r="J47" s="96">
        <f t="shared" si="7"/>
        <v>1.6718819848010726</v>
      </c>
      <c r="K47" s="96">
        <f t="shared" si="8"/>
        <v>1.6166567637155873</v>
      </c>
      <c r="L47" s="96">
        <f t="shared" si="9"/>
        <v>1.6229468006864427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76223</v>
      </c>
      <c r="H11" s="70">
        <v>76151</v>
      </c>
      <c r="I11" s="70">
        <v>76276</v>
      </c>
      <c r="J11" s="70">
        <v>77652</v>
      </c>
      <c r="K11" s="71">
        <v>78295</v>
      </c>
      <c r="L11" s="72">
        <v>80784</v>
      </c>
      <c r="M11" s="72">
        <v>81580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18685</v>
      </c>
      <c r="H12" s="70">
        <v>18296</v>
      </c>
      <c r="I12" s="70">
        <v>17700</v>
      </c>
      <c r="J12" s="70">
        <v>17754</v>
      </c>
      <c r="K12" s="71">
        <v>18175</v>
      </c>
      <c r="L12" s="73">
        <v>18435</v>
      </c>
      <c r="M12" s="73">
        <v>18214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1127</v>
      </c>
      <c r="H13" s="70">
        <v>1131</v>
      </c>
      <c r="I13" s="70">
        <v>1172</v>
      </c>
      <c r="J13" s="70">
        <v>1186</v>
      </c>
      <c r="K13" s="71">
        <v>1348</v>
      </c>
      <c r="L13" s="73">
        <v>1420</v>
      </c>
      <c r="M13" s="73">
        <v>1292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127</v>
      </c>
      <c r="H14" s="65">
        <v>128</v>
      </c>
      <c r="I14" s="65">
        <v>132</v>
      </c>
      <c r="J14" s="65">
        <v>150</v>
      </c>
      <c r="K14" s="66">
        <v>157</v>
      </c>
      <c r="L14" s="68">
        <v>161</v>
      </c>
      <c r="M14" s="68">
        <v>159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1000</v>
      </c>
      <c r="H15" s="65">
        <v>1003</v>
      </c>
      <c r="I15" s="65">
        <v>1040</v>
      </c>
      <c r="J15" s="65">
        <v>1036</v>
      </c>
      <c r="K15" s="66">
        <v>1191</v>
      </c>
      <c r="L15" s="68">
        <v>1259</v>
      </c>
      <c r="M15" s="68">
        <v>1133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4640</v>
      </c>
      <c r="H16" s="70">
        <v>4446</v>
      </c>
      <c r="I16" s="70">
        <v>4297</v>
      </c>
      <c r="J16" s="70">
        <v>4263</v>
      </c>
      <c r="K16" s="71">
        <v>4268</v>
      </c>
      <c r="L16" s="73">
        <v>4304</v>
      </c>
      <c r="M16" s="73">
        <v>4129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465</v>
      </c>
      <c r="H17" s="65">
        <v>420</v>
      </c>
      <c r="I17" s="65">
        <v>432</v>
      </c>
      <c r="J17" s="65">
        <v>445</v>
      </c>
      <c r="K17" s="66">
        <v>427</v>
      </c>
      <c r="L17" s="68">
        <v>417</v>
      </c>
      <c r="M17" s="68">
        <v>405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543</v>
      </c>
      <c r="H18" s="65">
        <v>563</v>
      </c>
      <c r="I18" s="65">
        <v>562</v>
      </c>
      <c r="J18" s="65">
        <v>596</v>
      </c>
      <c r="K18" s="66">
        <v>666</v>
      </c>
      <c r="L18" s="68">
        <v>663</v>
      </c>
      <c r="M18" s="68">
        <v>651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357</v>
      </c>
      <c r="H19" s="65">
        <v>345</v>
      </c>
      <c r="I19" s="65">
        <v>330</v>
      </c>
      <c r="J19" s="65">
        <v>352</v>
      </c>
      <c r="K19" s="66">
        <v>336</v>
      </c>
      <c r="L19" s="68">
        <v>367</v>
      </c>
      <c r="M19" s="68">
        <v>401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2951</v>
      </c>
      <c r="H20" s="65">
        <v>2808</v>
      </c>
      <c r="I20" s="65">
        <v>2680</v>
      </c>
      <c r="J20" s="65">
        <v>2613</v>
      </c>
      <c r="K20" s="66">
        <v>2647</v>
      </c>
      <c r="L20" s="68">
        <v>2676</v>
      </c>
      <c r="M20" s="68">
        <v>2490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233</v>
      </c>
      <c r="H21" s="65">
        <v>232</v>
      </c>
      <c r="I21" s="65">
        <v>218</v>
      </c>
      <c r="J21" s="65">
        <v>177</v>
      </c>
      <c r="K21" s="66">
        <v>113</v>
      </c>
      <c r="L21" s="68">
        <v>101</v>
      </c>
      <c r="M21" s="68">
        <v>103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91</v>
      </c>
      <c r="H22" s="65">
        <v>78</v>
      </c>
      <c r="I22" s="65">
        <v>75</v>
      </c>
      <c r="J22" s="65">
        <v>80</v>
      </c>
      <c r="K22" s="66">
        <v>79</v>
      </c>
      <c r="L22" s="68">
        <v>80</v>
      </c>
      <c r="M22" s="68">
        <v>79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7600</v>
      </c>
      <c r="H23" s="70">
        <v>7399</v>
      </c>
      <c r="I23" s="70">
        <v>6991</v>
      </c>
      <c r="J23" s="70">
        <v>6850</v>
      </c>
      <c r="K23" s="71">
        <v>6701</v>
      </c>
      <c r="L23" s="73">
        <v>6687</v>
      </c>
      <c r="M23" s="73">
        <v>6859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2858</v>
      </c>
      <c r="H24" s="65">
        <v>2759</v>
      </c>
      <c r="I24" s="65">
        <v>2558</v>
      </c>
      <c r="J24" s="65">
        <v>2513</v>
      </c>
      <c r="K24" s="66">
        <v>2492</v>
      </c>
      <c r="L24" s="68">
        <v>2458</v>
      </c>
      <c r="M24" s="68">
        <v>2556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3394</v>
      </c>
      <c r="H25" s="65">
        <v>3319</v>
      </c>
      <c r="I25" s="65">
        <v>3192</v>
      </c>
      <c r="J25" s="65">
        <v>3123</v>
      </c>
      <c r="K25" s="66">
        <v>3013</v>
      </c>
      <c r="L25" s="68">
        <v>3015</v>
      </c>
      <c r="M25" s="68">
        <v>2993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1348</v>
      </c>
      <c r="H26" s="65">
        <v>1321</v>
      </c>
      <c r="I26" s="65">
        <v>1241</v>
      </c>
      <c r="J26" s="65">
        <v>1214</v>
      </c>
      <c r="K26" s="66">
        <v>1196</v>
      </c>
      <c r="L26" s="68">
        <v>1214</v>
      </c>
      <c r="M26" s="68">
        <v>1310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5318</v>
      </c>
      <c r="H27" s="65">
        <v>5320</v>
      </c>
      <c r="I27" s="65">
        <v>5240</v>
      </c>
      <c r="J27" s="65">
        <v>5455</v>
      </c>
      <c r="K27" s="66">
        <v>5858</v>
      </c>
      <c r="L27" s="68">
        <v>6024</v>
      </c>
      <c r="M27" s="68">
        <v>5934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779</v>
      </c>
      <c r="H28" s="65">
        <v>773</v>
      </c>
      <c r="I28" s="65">
        <v>771</v>
      </c>
      <c r="J28" s="65">
        <v>777</v>
      </c>
      <c r="K28" s="66">
        <v>821</v>
      </c>
      <c r="L28" s="68">
        <v>861</v>
      </c>
      <c r="M28" s="68">
        <v>898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1693</v>
      </c>
      <c r="H29" s="65">
        <v>1752</v>
      </c>
      <c r="I29" s="65">
        <v>1702</v>
      </c>
      <c r="J29" s="65">
        <v>1672</v>
      </c>
      <c r="K29" s="66">
        <v>1956</v>
      </c>
      <c r="L29" s="68">
        <v>1970</v>
      </c>
      <c r="M29" s="68">
        <v>1773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1097</v>
      </c>
      <c r="H30" s="65">
        <v>1083</v>
      </c>
      <c r="I30" s="65">
        <v>1049</v>
      </c>
      <c r="J30" s="65">
        <v>1143</v>
      </c>
      <c r="K30" s="66">
        <v>1128</v>
      </c>
      <c r="L30" s="68">
        <v>1143</v>
      </c>
      <c r="M30" s="68">
        <v>1016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1749</v>
      </c>
      <c r="H31" s="65">
        <v>1712</v>
      </c>
      <c r="I31" s="65">
        <v>1718</v>
      </c>
      <c r="J31" s="65">
        <v>1863</v>
      </c>
      <c r="K31" s="66">
        <v>1953</v>
      </c>
      <c r="L31" s="68">
        <v>2050</v>
      </c>
      <c r="M31" s="68">
        <v>2247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19212</v>
      </c>
      <c r="H32" s="70">
        <v>19491</v>
      </c>
      <c r="I32" s="70">
        <v>19909</v>
      </c>
      <c r="J32" s="70">
        <v>20679</v>
      </c>
      <c r="K32" s="71">
        <v>21118</v>
      </c>
      <c r="L32" s="73">
        <v>21258</v>
      </c>
      <c r="M32" s="73">
        <v>21547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2756</v>
      </c>
      <c r="H33" s="70">
        <v>2819</v>
      </c>
      <c r="I33" s="70">
        <v>2858</v>
      </c>
      <c r="J33" s="70">
        <v>2981</v>
      </c>
      <c r="K33" s="71">
        <v>2951</v>
      </c>
      <c r="L33" s="73">
        <v>2965</v>
      </c>
      <c r="M33" s="73">
        <v>3139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1784</v>
      </c>
      <c r="H34" s="65">
        <v>1740</v>
      </c>
      <c r="I34" s="65">
        <v>1750</v>
      </c>
      <c r="J34" s="65">
        <v>1797</v>
      </c>
      <c r="K34" s="66">
        <v>1707</v>
      </c>
      <c r="L34" s="68">
        <v>1721</v>
      </c>
      <c r="M34" s="68">
        <v>1806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972</v>
      </c>
      <c r="H35" s="65">
        <v>1079</v>
      </c>
      <c r="I35" s="65">
        <v>1108</v>
      </c>
      <c r="J35" s="65">
        <v>1184</v>
      </c>
      <c r="K35" s="66">
        <v>1244</v>
      </c>
      <c r="L35" s="68">
        <v>1244</v>
      </c>
      <c r="M35" s="68">
        <v>1333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645</v>
      </c>
      <c r="H36" s="65">
        <v>714</v>
      </c>
      <c r="I36" s="65">
        <v>767</v>
      </c>
      <c r="J36" s="65">
        <v>827</v>
      </c>
      <c r="K36" s="66">
        <v>873</v>
      </c>
      <c r="L36" s="68">
        <v>880</v>
      </c>
      <c r="M36" s="68">
        <v>949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10000</v>
      </c>
      <c r="H37" s="70">
        <v>10071</v>
      </c>
      <c r="I37" s="70">
        <v>10283</v>
      </c>
      <c r="J37" s="70">
        <v>10521</v>
      </c>
      <c r="K37" s="71">
        <v>10716</v>
      </c>
      <c r="L37" s="73">
        <v>10699</v>
      </c>
      <c r="M37" s="73">
        <v>10637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7553</v>
      </c>
      <c r="H38" s="65">
        <v>7513</v>
      </c>
      <c r="I38" s="65">
        <v>7596</v>
      </c>
      <c r="J38" s="65">
        <v>7756</v>
      </c>
      <c r="K38" s="66">
        <v>7844</v>
      </c>
      <c r="L38" s="68">
        <v>7809</v>
      </c>
      <c r="M38" s="68">
        <v>7760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2447</v>
      </c>
      <c r="H39" s="65">
        <v>2558</v>
      </c>
      <c r="I39" s="65">
        <v>2687</v>
      </c>
      <c r="J39" s="65">
        <v>2765</v>
      </c>
      <c r="K39" s="66">
        <v>2872</v>
      </c>
      <c r="L39" s="68">
        <v>2890</v>
      </c>
      <c r="M39" s="68">
        <v>2877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6456</v>
      </c>
      <c r="H40" s="70">
        <v>6601</v>
      </c>
      <c r="I40" s="70">
        <v>6768</v>
      </c>
      <c r="J40" s="70">
        <v>7177</v>
      </c>
      <c r="K40" s="71">
        <v>7451</v>
      </c>
      <c r="L40" s="73">
        <v>7594</v>
      </c>
      <c r="M40" s="73">
        <v>7771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4562</v>
      </c>
      <c r="H41" s="65">
        <v>4732</v>
      </c>
      <c r="I41" s="65">
        <v>4916</v>
      </c>
      <c r="J41" s="65">
        <v>5219</v>
      </c>
      <c r="K41" s="66">
        <v>5428</v>
      </c>
      <c r="L41" s="68">
        <v>5533</v>
      </c>
      <c r="M41" s="68">
        <v>5630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3789</v>
      </c>
      <c r="H42" s="65">
        <v>3916</v>
      </c>
      <c r="I42" s="65">
        <v>4122</v>
      </c>
      <c r="J42" s="65">
        <v>4353</v>
      </c>
      <c r="K42" s="66">
        <v>4476</v>
      </c>
      <c r="L42" s="68">
        <v>4595</v>
      </c>
      <c r="M42" s="68">
        <v>4676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2405</v>
      </c>
      <c r="J43" s="65">
        <v>2521</v>
      </c>
      <c r="K43" s="66">
        <v>2575</v>
      </c>
      <c r="L43" s="68">
        <v>2606</v>
      </c>
      <c r="M43" s="68">
        <v>2649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1346</v>
      </c>
      <c r="H44" s="65">
        <v>1352</v>
      </c>
      <c r="I44" s="65">
        <v>1361</v>
      </c>
      <c r="J44" s="65">
        <v>1398</v>
      </c>
      <c r="K44" s="66">
        <v>1429</v>
      </c>
      <c r="L44" s="68">
        <v>1499</v>
      </c>
      <c r="M44" s="68">
        <v>1583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556</v>
      </c>
      <c r="H45" s="65">
        <v>567</v>
      </c>
      <c r="I45" s="65">
        <v>545</v>
      </c>
      <c r="J45" s="65">
        <v>556</v>
      </c>
      <c r="K45" s="66">
        <v>566</v>
      </c>
      <c r="L45" s="68">
        <v>578</v>
      </c>
      <c r="M45" s="68">
        <v>612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283</v>
      </c>
      <c r="H46" s="65">
        <v>269</v>
      </c>
      <c r="I46" s="65">
        <v>274</v>
      </c>
      <c r="J46" s="65">
        <v>273</v>
      </c>
      <c r="K46" s="66">
        <v>271</v>
      </c>
      <c r="L46" s="68">
        <v>270</v>
      </c>
      <c r="M46" s="68">
        <v>280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194</v>
      </c>
      <c r="H47" s="65">
        <v>205</v>
      </c>
      <c r="I47" s="65">
        <v>211</v>
      </c>
      <c r="J47" s="65">
        <v>187</v>
      </c>
      <c r="K47" s="66">
        <v>221</v>
      </c>
      <c r="L47" s="68">
        <v>240</v>
      </c>
      <c r="M47" s="68">
        <v>263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169</v>
      </c>
      <c r="H48" s="65">
        <v>168</v>
      </c>
      <c r="I48" s="65">
        <v>161</v>
      </c>
      <c r="J48" s="65">
        <v>191</v>
      </c>
      <c r="K48" s="66">
        <v>220</v>
      </c>
      <c r="L48" s="68">
        <v>212</v>
      </c>
      <c r="M48" s="68">
        <v>208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379</v>
      </c>
      <c r="H49" s="65">
        <v>349</v>
      </c>
      <c r="I49" s="65">
        <v>330</v>
      </c>
      <c r="J49" s="65">
        <v>369</v>
      </c>
      <c r="K49" s="66">
        <v>374</v>
      </c>
      <c r="L49" s="68">
        <v>350</v>
      </c>
      <c r="M49" s="68">
        <v>350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24392</v>
      </c>
      <c r="H50" s="70">
        <v>24963</v>
      </c>
      <c r="I50" s="70">
        <v>24648</v>
      </c>
      <c r="J50" s="70">
        <v>24603</v>
      </c>
      <c r="K50" s="71">
        <v>24079</v>
      </c>
      <c r="L50" s="73">
        <v>24576</v>
      </c>
      <c r="M50" s="73">
        <v>24603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7859</v>
      </c>
      <c r="H51" s="70">
        <v>8038</v>
      </c>
      <c r="I51" s="70">
        <v>8217</v>
      </c>
      <c r="J51" s="70">
        <v>8197</v>
      </c>
      <c r="K51" s="71">
        <v>7398</v>
      </c>
      <c r="L51" s="73">
        <v>7082</v>
      </c>
      <c r="M51" s="73">
        <v>7179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1442</v>
      </c>
      <c r="H52" s="65">
        <v>1526</v>
      </c>
      <c r="I52" s="65">
        <v>1574</v>
      </c>
      <c r="J52" s="65">
        <v>1534</v>
      </c>
      <c r="K52" s="66">
        <v>1548</v>
      </c>
      <c r="L52" s="68">
        <v>1573</v>
      </c>
      <c r="M52" s="68">
        <v>1678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6417</v>
      </c>
      <c r="H53" s="65">
        <v>6512</v>
      </c>
      <c r="I53" s="65">
        <v>6643</v>
      </c>
      <c r="J53" s="65">
        <v>6663</v>
      </c>
      <c r="K53" s="66">
        <v>5850</v>
      </c>
      <c r="L53" s="68">
        <v>5509</v>
      </c>
      <c r="M53" s="68">
        <v>5501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9566</v>
      </c>
      <c r="H54" s="70">
        <v>9668</v>
      </c>
      <c r="I54" s="70">
        <v>9517</v>
      </c>
      <c r="J54" s="70">
        <v>9410</v>
      </c>
      <c r="K54" s="71">
        <v>9516</v>
      </c>
      <c r="L54" s="73">
        <v>9652</v>
      </c>
      <c r="M54" s="73">
        <v>9826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9566</v>
      </c>
      <c r="H55" s="65">
        <v>9668</v>
      </c>
      <c r="I55" s="65">
        <v>9517</v>
      </c>
      <c r="J55" s="65">
        <v>9410</v>
      </c>
      <c r="K55" s="66">
        <v>9516</v>
      </c>
      <c r="L55" s="68">
        <v>9652</v>
      </c>
      <c r="M55" s="68">
        <v>9826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6967</v>
      </c>
      <c r="H56" s="70">
        <v>7257</v>
      </c>
      <c r="I56" s="70">
        <v>6914</v>
      </c>
      <c r="J56" s="70">
        <v>6996</v>
      </c>
      <c r="K56" s="71">
        <v>7165</v>
      </c>
      <c r="L56" s="73">
        <v>7842</v>
      </c>
      <c r="M56" s="73">
        <v>7598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2475</v>
      </c>
      <c r="H57" s="65">
        <v>2461</v>
      </c>
      <c r="I57" s="65">
        <v>2468</v>
      </c>
      <c r="J57" s="65">
        <v>2430</v>
      </c>
      <c r="K57" s="66">
        <v>2407</v>
      </c>
      <c r="L57" s="68">
        <v>2414</v>
      </c>
      <c r="M57" s="68">
        <v>2394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1260</v>
      </c>
      <c r="H58" s="65">
        <v>1242</v>
      </c>
      <c r="I58" s="65">
        <v>1255</v>
      </c>
      <c r="J58" s="65">
        <v>1221</v>
      </c>
      <c r="K58" s="66">
        <v>1198</v>
      </c>
      <c r="L58" s="68">
        <v>1178</v>
      </c>
      <c r="M58" s="68">
        <v>1151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743</v>
      </c>
      <c r="H59" s="65">
        <v>739</v>
      </c>
      <c r="I59" s="65">
        <v>740</v>
      </c>
      <c r="J59" s="65">
        <v>746</v>
      </c>
      <c r="K59" s="66">
        <v>752</v>
      </c>
      <c r="L59" s="68">
        <v>769</v>
      </c>
      <c r="M59" s="68">
        <v>784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2818</v>
      </c>
      <c r="H60" s="65">
        <v>2810</v>
      </c>
      <c r="I60" s="65">
        <v>2819</v>
      </c>
      <c r="J60" s="65">
        <v>2932</v>
      </c>
      <c r="K60" s="66">
        <v>2959</v>
      </c>
      <c r="L60" s="68">
        <v>3143</v>
      </c>
      <c r="M60" s="68">
        <v>3206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1674</v>
      </c>
      <c r="H61" s="65">
        <v>1986</v>
      </c>
      <c r="I61" s="65">
        <v>1627</v>
      </c>
      <c r="J61" s="65">
        <v>1634</v>
      </c>
      <c r="K61" s="66">
        <v>1799</v>
      </c>
      <c r="L61" s="68">
        <v>2285</v>
      </c>
      <c r="M61" s="68">
        <v>1998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2803</v>
      </c>
      <c r="H62" s="70">
        <v>2849</v>
      </c>
      <c r="I62" s="70">
        <v>2828</v>
      </c>
      <c r="J62" s="70">
        <v>2850</v>
      </c>
      <c r="K62" s="71">
        <v>2912</v>
      </c>
      <c r="L62" s="73">
        <v>2944</v>
      </c>
      <c r="M62" s="73">
        <v>3039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2803</v>
      </c>
      <c r="H63" s="65">
        <v>2849</v>
      </c>
      <c r="I63" s="65">
        <v>2828</v>
      </c>
      <c r="J63" s="65">
        <v>2850</v>
      </c>
      <c r="K63" s="66">
        <v>2912</v>
      </c>
      <c r="L63" s="68">
        <v>2944</v>
      </c>
      <c r="M63" s="68">
        <v>3039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1951</v>
      </c>
      <c r="H64" s="65">
        <v>1983</v>
      </c>
      <c r="I64" s="65">
        <v>1981</v>
      </c>
      <c r="J64" s="65">
        <v>2003</v>
      </c>
      <c r="K64" s="66">
        <v>1987</v>
      </c>
      <c r="L64" s="68">
        <v>2007</v>
      </c>
      <c r="M64" s="68">
        <v>2083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86</v>
      </c>
      <c r="H65" s="65">
        <v>92</v>
      </c>
      <c r="I65" s="65">
        <v>91</v>
      </c>
      <c r="J65" s="65">
        <v>96</v>
      </c>
      <c r="K65" s="66">
        <v>106</v>
      </c>
      <c r="L65" s="68">
        <v>117</v>
      </c>
      <c r="M65" s="68">
        <v>131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766</v>
      </c>
      <c r="H66" s="65">
        <v>774</v>
      </c>
      <c r="I66" s="65">
        <v>756</v>
      </c>
      <c r="J66" s="65">
        <v>751</v>
      </c>
      <c r="K66" s="66">
        <v>819</v>
      </c>
      <c r="L66" s="68">
        <v>820</v>
      </c>
      <c r="M66" s="68">
        <v>825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9185</v>
      </c>
      <c r="H67" s="70">
        <v>9192</v>
      </c>
      <c r="I67" s="70">
        <v>9848</v>
      </c>
      <c r="J67" s="70">
        <v>10397</v>
      </c>
      <c r="K67" s="71">
        <v>10702</v>
      </c>
      <c r="L67" s="73">
        <v>12265</v>
      </c>
      <c r="M67" s="73">
        <v>12853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1246</v>
      </c>
      <c r="H68" s="70">
        <v>1341</v>
      </c>
      <c r="I68" s="70">
        <v>1307</v>
      </c>
      <c r="J68" s="70">
        <v>1680</v>
      </c>
      <c r="K68" s="71">
        <v>1470</v>
      </c>
      <c r="L68" s="73">
        <v>2578</v>
      </c>
      <c r="M68" s="73">
        <v>2376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1244</v>
      </c>
      <c r="H69" s="65">
        <v>1338</v>
      </c>
      <c r="I69" s="65">
        <v>1305</v>
      </c>
      <c r="J69" s="65">
        <v>1678</v>
      </c>
      <c r="K69" s="66">
        <v>1466</v>
      </c>
      <c r="L69" s="68">
        <v>2573</v>
      </c>
      <c r="M69" s="68">
        <v>2374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1168</v>
      </c>
      <c r="H70" s="65">
        <v>1254</v>
      </c>
      <c r="I70" s="65">
        <v>1219</v>
      </c>
      <c r="J70" s="65">
        <v>1594</v>
      </c>
      <c r="K70" s="66">
        <v>1380</v>
      </c>
      <c r="L70" s="68">
        <v>2485</v>
      </c>
      <c r="M70" s="68">
        <v>2283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6207</v>
      </c>
      <c r="H71" s="70">
        <v>6150</v>
      </c>
      <c r="I71" s="70">
        <v>6631</v>
      </c>
      <c r="J71" s="70">
        <v>6754</v>
      </c>
      <c r="K71" s="71">
        <v>7345</v>
      </c>
      <c r="L71" s="73">
        <v>7629</v>
      </c>
      <c r="M71" s="73">
        <v>8105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3462</v>
      </c>
      <c r="H72" s="65">
        <v>3380</v>
      </c>
      <c r="I72" s="65">
        <v>3723</v>
      </c>
      <c r="J72" s="65">
        <v>3802</v>
      </c>
      <c r="K72" s="66">
        <v>4364</v>
      </c>
      <c r="L72" s="68">
        <v>4541</v>
      </c>
      <c r="M72" s="68">
        <v>5089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2874</v>
      </c>
      <c r="H73" s="65">
        <v>2799</v>
      </c>
      <c r="I73" s="65">
        <v>3174</v>
      </c>
      <c r="J73" s="65">
        <v>3151</v>
      </c>
      <c r="K73" s="66">
        <v>3622</v>
      </c>
      <c r="L73" s="68">
        <v>3760</v>
      </c>
      <c r="M73" s="68">
        <v>4209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2745</v>
      </c>
      <c r="H74" s="65">
        <v>2770</v>
      </c>
      <c r="I74" s="65">
        <v>2908</v>
      </c>
      <c r="J74" s="65">
        <v>2952</v>
      </c>
      <c r="K74" s="66">
        <v>2981</v>
      </c>
      <c r="L74" s="68">
        <v>3088</v>
      </c>
      <c r="M74" s="68">
        <v>3016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2564</v>
      </c>
      <c r="H75" s="70">
        <v>2575</v>
      </c>
      <c r="I75" s="70">
        <v>2707</v>
      </c>
      <c r="J75" s="70">
        <v>2743</v>
      </c>
      <c r="K75" s="71">
        <v>2771</v>
      </c>
      <c r="L75" s="73">
        <v>2824</v>
      </c>
      <c r="M75" s="73">
        <v>2800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1732</v>
      </c>
      <c r="H76" s="65">
        <v>1701</v>
      </c>
      <c r="I76" s="65">
        <v>1910</v>
      </c>
      <c r="J76" s="65">
        <v>1963</v>
      </c>
      <c r="K76" s="66">
        <v>1887</v>
      </c>
      <c r="L76" s="68">
        <v>2058</v>
      </c>
      <c r="M76" s="68">
        <v>2372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1732</v>
      </c>
      <c r="H77" s="65">
        <v>1701</v>
      </c>
      <c r="I77" s="65">
        <v>1910</v>
      </c>
      <c r="J77" s="65">
        <v>1963</v>
      </c>
      <c r="K77" s="66">
        <v>1887</v>
      </c>
      <c r="L77" s="68">
        <v>2058</v>
      </c>
      <c r="M77" s="68">
        <v>2372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1946</v>
      </c>
      <c r="H78" s="65">
        <v>1360</v>
      </c>
      <c r="I78" s="65">
        <v>1343</v>
      </c>
      <c r="J78" s="65">
        <v>1369</v>
      </c>
      <c r="K78" s="66">
        <v>1309</v>
      </c>
      <c r="L78" s="68">
        <v>1306</v>
      </c>
      <c r="M78" s="68">
        <v>1324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49"/>
  <sheetViews>
    <sheetView zoomScaleNormal="100" workbookViewId="0">
      <pane xSplit="5" ySplit="9" topLeftCell="F10" activePane="bottomRight" state="frozen"/>
      <selection pane="topRight"/>
      <selection pane="bottomLeft"/>
      <selection pane="bottomRight" activeCell="R44" sqref="R44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6" width="13.7109375" style="16" customWidth="1"/>
    <col min="7" max="11" width="12.7109375" style="16" customWidth="1"/>
    <col min="12" max="12" width="10.28515625" style="16" bestFit="1" customWidth="1"/>
    <col min="13" max="15" width="12.7109375" style="16" customWidth="1"/>
    <col min="16" max="16" width="0.85546875" customWidth="1"/>
  </cols>
  <sheetData>
    <row r="1" spans="1:17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7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P2" s="4"/>
    </row>
    <row r="3" spans="1:17" ht="15.75" x14ac:dyDescent="0.25">
      <c r="C3" s="31" t="s">
        <v>20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4"/>
    </row>
    <row r="5" spans="1:17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1"/>
    </row>
    <row r="6" spans="1:17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</row>
    <row r="7" spans="1:17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</row>
    <row r="8" spans="1:17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/>
    </row>
    <row r="9" spans="1:17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9"/>
    </row>
    <row r="10" spans="1:17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</row>
    <row r="11" spans="1:17" s="85" customFormat="1" ht="36" customHeight="1" x14ac:dyDescent="0.25">
      <c r="A11" s="84"/>
      <c r="B11" s="20"/>
      <c r="C11" s="93" t="s">
        <v>5</v>
      </c>
      <c r="D11" s="88"/>
      <c r="E11" s="88"/>
      <c r="F11" s="86">
        <f>SVB.Ruhr.Ber.!G11</f>
        <v>1607136</v>
      </c>
      <c r="G11" s="86">
        <f>SVB.Ruhr.Ber.!H11</f>
        <v>1624277</v>
      </c>
      <c r="H11" s="86">
        <v>1647105</v>
      </c>
      <c r="I11" s="86">
        <v>1676031</v>
      </c>
      <c r="J11" s="94">
        <v>1708696</v>
      </c>
      <c r="K11" s="94">
        <f>SVB.Ruhr.Ber.!L11</f>
        <v>1747815</v>
      </c>
      <c r="L11" s="94">
        <f>SVB.Ruhr.Ber.!M11</f>
        <v>1780332</v>
      </c>
      <c r="M11" s="94"/>
      <c r="N11" s="94"/>
      <c r="O11" s="94"/>
    </row>
    <row r="12" spans="1:17" s="85" customFormat="1" ht="15" customHeight="1" x14ac:dyDescent="0.25">
      <c r="A12" s="84"/>
      <c r="B12" s="62">
        <v>1</v>
      </c>
      <c r="C12" s="89" t="s">
        <v>196</v>
      </c>
      <c r="F12" s="92">
        <f>SVB.Ruhr.Ber.!G14+SVB.Ruhr.Ber.!G15</f>
        <v>19881</v>
      </c>
      <c r="G12" s="92">
        <f>SVB.Ruhr.Ber.!H14+SVB.Ruhr.Ber.!H15</f>
        <v>20207</v>
      </c>
      <c r="H12" s="92">
        <f>SVB.Ruhr.Ber.!I14+SVB.Ruhr.Ber.!I15</f>
        <v>21312</v>
      </c>
      <c r="I12" s="92">
        <f>SVB.Ruhr.Ber.!J14+SVB.Ruhr.Ber.!J15</f>
        <v>21396</v>
      </c>
      <c r="J12" s="92">
        <f>SVB.Ruhr.Ber.!K14+SVB.Ruhr.Ber.!K15</f>
        <v>22242</v>
      </c>
      <c r="K12" s="92">
        <f>SVB.Ruhr.Ber.!L14+SVB.Ruhr.Ber.!L15</f>
        <v>22791</v>
      </c>
      <c r="L12" s="92">
        <f>SVB.Ruhr.Ber.!M14+SVB.Ruhr.Ber.!M15</f>
        <v>22628</v>
      </c>
      <c r="M12" s="92"/>
      <c r="N12" s="92"/>
      <c r="O12" s="92"/>
      <c r="Q12" s="87"/>
    </row>
    <row r="13" spans="1:17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SVB.Ruhr.Ber.!G17+SVB.Ruhr.Ber.!G18+SVB.Ruhr.Ber.!G19+SVB.Ruhr.Ber.!G20+SVB.Ruhr.Ber.!G24+SVB.Ruhr.Ber.!G25+SVB.Ruhr.Ber.!G26+SVB.Ruhr.Ber.!G21+SVB.Ruhr.Ber.!G34</f>
        <v>324214</v>
      </c>
      <c r="G13" s="92">
        <f>SVB.Ruhr.Ber.!H17+SVB.Ruhr.Ber.!H18+SVB.Ruhr.Ber.!H19+SVB.Ruhr.Ber.!H20+SVB.Ruhr.Ber.!H24+SVB.Ruhr.Ber.!H25+SVB.Ruhr.Ber.!H26+SVB.Ruhr.Ber.!H21+SVB.Ruhr.Ber.!H34</f>
        <v>320577</v>
      </c>
      <c r="H13" s="92">
        <f>SVB.Ruhr.Ber.!I17+SVB.Ruhr.Ber.!I18+SVB.Ruhr.Ber.!I19+SVB.Ruhr.Ber.!I20+SVB.Ruhr.Ber.!I24+SVB.Ruhr.Ber.!I25+SVB.Ruhr.Ber.!I26+SVB.Ruhr.Ber.!I21+SVB.Ruhr.Ber.!I34</f>
        <v>322458</v>
      </c>
      <c r="I13" s="92">
        <f>SVB.Ruhr.Ber.!J17+SVB.Ruhr.Ber.!J18+SVB.Ruhr.Ber.!J19+SVB.Ruhr.Ber.!J20+SVB.Ruhr.Ber.!J24+SVB.Ruhr.Ber.!J25+SVB.Ruhr.Ber.!J26+SVB.Ruhr.Ber.!J21+SVB.Ruhr.Ber.!J34</f>
        <v>322643</v>
      </c>
      <c r="J13" s="92">
        <f>SVB.Ruhr.Ber.!K17+SVB.Ruhr.Ber.!K18+SVB.Ruhr.Ber.!K19+SVB.Ruhr.Ber.!K20+SVB.Ruhr.Ber.!K24+SVB.Ruhr.Ber.!K25+SVB.Ruhr.Ber.!K26+SVB.Ruhr.Ber.!K21+SVB.Ruhr.Ber.!K34</f>
        <v>320827</v>
      </c>
      <c r="K13" s="92">
        <f>SVB.Ruhr.Ber.!L17+SVB.Ruhr.Ber.!L18+SVB.Ruhr.Ber.!L19+SVB.Ruhr.Ber.!L20+SVB.Ruhr.Ber.!L24+SVB.Ruhr.Ber.!L25+SVB.Ruhr.Ber.!L26+SVB.Ruhr.Ber.!L21+SVB.Ruhr.Ber.!L34</f>
        <v>321400</v>
      </c>
      <c r="L13" s="92">
        <f>SVB.Ruhr.Ber.!M17+SVB.Ruhr.Ber.!M18+SVB.Ruhr.Ber.!M19+SVB.Ruhr.Ber.!M20+SVB.Ruhr.Ber.!M24+SVB.Ruhr.Ber.!M25+SVB.Ruhr.Ber.!M26+SVB.Ruhr.Ber.!M21+SVB.Ruhr.Ber.!M34</f>
        <v>320394</v>
      </c>
      <c r="M13" s="92"/>
      <c r="N13" s="92"/>
      <c r="O13" s="92"/>
      <c r="Q13" s="87"/>
    </row>
    <row r="14" spans="1:17" s="85" customFormat="1" ht="15" customHeight="1" x14ac:dyDescent="0.25">
      <c r="A14" s="84"/>
      <c r="B14" s="62">
        <v>3</v>
      </c>
      <c r="C14" s="89" t="s">
        <v>193</v>
      </c>
      <c r="F14" s="92">
        <f>SVB.Ruhr.Ber.!G28+SVB.Ruhr.Ber.!G29+SVB.Ruhr.Ber.!G30+SVB.Ruhr.Ber.!G31</f>
        <v>93423</v>
      </c>
      <c r="G14" s="92">
        <f>SVB.Ruhr.Ber.!H28+SVB.Ruhr.Ber.!H29+SVB.Ruhr.Ber.!H30+SVB.Ruhr.Ber.!H31</f>
        <v>93967</v>
      </c>
      <c r="H14" s="92">
        <f>SVB.Ruhr.Ber.!I28+SVB.Ruhr.Ber.!I29+SVB.Ruhr.Ber.!I30+SVB.Ruhr.Ber.!I31</f>
        <v>94732</v>
      </c>
      <c r="I14" s="92">
        <f>SVB.Ruhr.Ber.!J28+SVB.Ruhr.Ber.!J29+SVB.Ruhr.Ber.!J30+SVB.Ruhr.Ber.!J31</f>
        <v>96309</v>
      </c>
      <c r="J14" s="92">
        <f>SVB.Ruhr.Ber.!K28+SVB.Ruhr.Ber.!K29+SVB.Ruhr.Ber.!K30+SVB.Ruhr.Ber.!K31</f>
        <v>99312</v>
      </c>
      <c r="K14" s="92">
        <f>SVB.Ruhr.Ber.!L28+SVB.Ruhr.Ber.!L29+SVB.Ruhr.Ber.!L30+SVB.Ruhr.Ber.!L31</f>
        <v>103122</v>
      </c>
      <c r="L14" s="92">
        <f>SVB.Ruhr.Ber.!M28+SVB.Ruhr.Ber.!M29+SVB.Ruhr.Ber.!M30+SVB.Ruhr.Ber.!M31</f>
        <v>106614</v>
      </c>
      <c r="M14" s="92"/>
      <c r="N14" s="92"/>
      <c r="O14" s="92"/>
      <c r="Q14" s="87"/>
    </row>
    <row r="15" spans="1:17" s="85" customFormat="1" ht="15" customHeight="1" x14ac:dyDescent="0.25">
      <c r="A15" s="84"/>
      <c r="B15" s="62">
        <v>4</v>
      </c>
      <c r="C15" s="89" t="s">
        <v>200</v>
      </c>
      <c r="F15" s="92">
        <f>SVB.Ruhr.Ber.!G64+SVB.Ruhr.Ber.!G65+SVB.Ruhr.Ber.!G66</f>
        <v>54417</v>
      </c>
      <c r="G15" s="92">
        <f>SVB.Ruhr.Ber.!H64+SVB.Ruhr.Ber.!H65+SVB.Ruhr.Ber.!H66</f>
        <v>55700</v>
      </c>
      <c r="H15" s="92">
        <f>SVB.Ruhr.Ber.!I64+SVB.Ruhr.Ber.!I65+SVB.Ruhr.Ber.!I66</f>
        <v>56415</v>
      </c>
      <c r="I15" s="92">
        <f>SVB.Ruhr.Ber.!J64+SVB.Ruhr.Ber.!J65+SVB.Ruhr.Ber.!J66</f>
        <v>57348</v>
      </c>
      <c r="J15" s="92">
        <f>SVB.Ruhr.Ber.!K64+SVB.Ruhr.Ber.!K65+SVB.Ruhr.Ber.!K66</f>
        <v>59576</v>
      </c>
      <c r="K15" s="92">
        <f>SVB.Ruhr.Ber.!L64+SVB.Ruhr.Ber.!L65+SVB.Ruhr.Ber.!L66</f>
        <v>62054</v>
      </c>
      <c r="L15" s="92">
        <f>SVB.Ruhr.Ber.!M64+SVB.Ruhr.Ber.!M65+SVB.Ruhr.Ber.!M66</f>
        <v>65244</v>
      </c>
      <c r="M15" s="92"/>
      <c r="N15" s="92"/>
      <c r="O15" s="92"/>
      <c r="Q15" s="87"/>
    </row>
    <row r="16" spans="1:17" s="85" customFormat="1" ht="15" customHeight="1" x14ac:dyDescent="0.25">
      <c r="A16" s="84"/>
      <c r="B16" s="62">
        <v>5</v>
      </c>
      <c r="C16" s="89" t="s">
        <v>197</v>
      </c>
      <c r="F16" s="92">
        <f>SVB.Ruhr.Ber.!G72+SVB.Ruhr.Ber.!G74+SVB.Ruhr.Ber.!G69+SVB.Ruhr.Ber.!G77</f>
        <v>223118</v>
      </c>
      <c r="G16" s="92">
        <f>SVB.Ruhr.Ber.!H72+SVB.Ruhr.Ber.!H74+SVB.Ruhr.Ber.!H69+SVB.Ruhr.Ber.!H77</f>
        <v>229542</v>
      </c>
      <c r="H16" s="92">
        <f>SVB.Ruhr.Ber.!I72+SVB.Ruhr.Ber.!I74+SVB.Ruhr.Ber.!I69+SVB.Ruhr.Ber.!I77</f>
        <v>238698</v>
      </c>
      <c r="I16" s="92">
        <f>SVB.Ruhr.Ber.!J72+SVB.Ruhr.Ber.!J74+SVB.Ruhr.Ber.!J69+SVB.Ruhr.Ber.!J77</f>
        <v>246435</v>
      </c>
      <c r="J16" s="92">
        <f>SVB.Ruhr.Ber.!K72+SVB.Ruhr.Ber.!K74+SVB.Ruhr.Ber.!K69+SVB.Ruhr.Ber.!K77</f>
        <v>253488</v>
      </c>
      <c r="K16" s="92">
        <f>SVB.Ruhr.Ber.!L72+SVB.Ruhr.Ber.!L74+SVB.Ruhr.Ber.!L69+SVB.Ruhr.Ber.!L77</f>
        <v>263730</v>
      </c>
      <c r="L16" s="92">
        <f>SVB.Ruhr.Ber.!M72+SVB.Ruhr.Ber.!M74+SVB.Ruhr.Ber.!M69+SVB.Ruhr.Ber.!M77</f>
        <v>272342</v>
      </c>
      <c r="M16" s="92"/>
      <c r="N16" s="92"/>
      <c r="O16" s="92"/>
      <c r="Q16" s="87"/>
    </row>
    <row r="17" spans="1:17" ht="15" customHeight="1" x14ac:dyDescent="0.25">
      <c r="B17" s="62">
        <v>6</v>
      </c>
      <c r="C17" s="89" t="s">
        <v>199</v>
      </c>
      <c r="D17"/>
      <c r="E17"/>
      <c r="F17" s="92">
        <f>SVB.Ruhr.Ber.!G52+SVB.Ruhr.Ber.!G53+SVB.Ruhr.Ber.!G35</f>
        <v>190393</v>
      </c>
      <c r="G17" s="92">
        <f>SVB.Ruhr.Ber.!H52+SVB.Ruhr.Ber.!H53+SVB.Ruhr.Ber.!H35</f>
        <v>193062</v>
      </c>
      <c r="H17" s="92">
        <f>SVB.Ruhr.Ber.!I52+SVB.Ruhr.Ber.!I53+SVB.Ruhr.Ber.!I35</f>
        <v>198601</v>
      </c>
      <c r="I17" s="92">
        <f>SVB.Ruhr.Ber.!J52+SVB.Ruhr.Ber.!J53+SVB.Ruhr.Ber.!J35</f>
        <v>200062</v>
      </c>
      <c r="J17" s="92">
        <f>SVB.Ruhr.Ber.!K52+SVB.Ruhr.Ber.!K53+SVB.Ruhr.Ber.!K35</f>
        <v>203362</v>
      </c>
      <c r="K17" s="92">
        <f>SVB.Ruhr.Ber.!L52+SVB.Ruhr.Ber.!L53+SVB.Ruhr.Ber.!L35</f>
        <v>205259</v>
      </c>
      <c r="L17" s="92">
        <f>SVB.Ruhr.Ber.!M52+SVB.Ruhr.Ber.!M53+SVB.Ruhr.Ber.!M35</f>
        <v>207906</v>
      </c>
      <c r="M17" s="92"/>
      <c r="N17" s="92"/>
      <c r="O17" s="92"/>
      <c r="Q17" s="69"/>
    </row>
    <row r="18" spans="1:17" ht="15" customHeight="1" x14ac:dyDescent="0.25">
      <c r="B18" s="62">
        <v>7</v>
      </c>
      <c r="C18" s="89" t="s">
        <v>194</v>
      </c>
      <c r="D18"/>
      <c r="E18"/>
      <c r="F18" s="92">
        <f>SVB.Ruhr.Ber.!G55+SVB.Ruhr.Ber.!G57+SVB.Ruhr.Ber.!G60</f>
        <v>335808</v>
      </c>
      <c r="G18" s="92">
        <f>SVB.Ruhr.Ber.!H55+SVB.Ruhr.Ber.!H57+SVB.Ruhr.Ber.!H60</f>
        <v>338340</v>
      </c>
      <c r="H18" s="92">
        <f>SVB.Ruhr.Ber.!I55+SVB.Ruhr.Ber.!I57+SVB.Ruhr.Ber.!I60</f>
        <v>338953</v>
      </c>
      <c r="I18" s="92">
        <f>SVB.Ruhr.Ber.!J55+SVB.Ruhr.Ber.!J57+SVB.Ruhr.Ber.!J60</f>
        <v>340243</v>
      </c>
      <c r="J18" s="92">
        <f>SVB.Ruhr.Ber.!K55+SVB.Ruhr.Ber.!K57+SVB.Ruhr.Ber.!K60</f>
        <v>344202</v>
      </c>
      <c r="K18" s="92">
        <f>SVB.Ruhr.Ber.!L55+SVB.Ruhr.Ber.!L57+SVB.Ruhr.Ber.!L60</f>
        <v>349653</v>
      </c>
      <c r="L18" s="92">
        <f>SVB.Ruhr.Ber.!M55+SVB.Ruhr.Ber.!M57+SVB.Ruhr.Ber.!M60</f>
        <v>354220</v>
      </c>
      <c r="M18" s="92"/>
      <c r="N18" s="92"/>
      <c r="O18" s="92"/>
      <c r="Q18" s="69"/>
    </row>
    <row r="19" spans="1:17" ht="15" customHeight="1" x14ac:dyDescent="0.25">
      <c r="B19" s="62">
        <v>8</v>
      </c>
      <c r="C19" s="89" t="s">
        <v>195</v>
      </c>
      <c r="D19"/>
      <c r="E19"/>
      <c r="F19" s="92">
        <f>SVB.Ruhr.Ber.!G38+SVB.Ruhr.Ber.!G39+SVB.Ruhr.Ber.!G41+SVB.Ruhr.Ber.!G44</f>
        <v>304404</v>
      </c>
      <c r="G19" s="92">
        <f>SVB.Ruhr.Ber.!H38+SVB.Ruhr.Ber.!H39+SVB.Ruhr.Ber.!H41+SVB.Ruhr.Ber.!H44</f>
        <v>315264</v>
      </c>
      <c r="H19" s="92">
        <f>SVB.Ruhr.Ber.!I38+SVB.Ruhr.Ber.!I39+SVB.Ruhr.Ber.!I41+SVB.Ruhr.Ber.!I44</f>
        <v>326048</v>
      </c>
      <c r="I19" s="92">
        <f>SVB.Ruhr.Ber.!J38+SVB.Ruhr.Ber.!J39+SVB.Ruhr.Ber.!J41+SVB.Ruhr.Ber.!J44</f>
        <v>340922</v>
      </c>
      <c r="J19" s="92">
        <f>SVB.Ruhr.Ber.!K38+SVB.Ruhr.Ber.!K39+SVB.Ruhr.Ber.!K41+SVB.Ruhr.Ber.!K44</f>
        <v>352999</v>
      </c>
      <c r="K19" s="92">
        <f>SVB.Ruhr.Ber.!L38+SVB.Ruhr.Ber.!L39+SVB.Ruhr.Ber.!L41+SVB.Ruhr.Ber.!L44</f>
        <v>363845</v>
      </c>
      <c r="L19" s="92">
        <f>SVB.Ruhr.Ber.!M38+SVB.Ruhr.Ber.!M39+SVB.Ruhr.Ber.!M41+SVB.Ruhr.Ber.!M44</f>
        <v>374921</v>
      </c>
      <c r="M19" s="92"/>
      <c r="N19" s="92"/>
      <c r="O19" s="92"/>
      <c r="Q19" s="69"/>
    </row>
    <row r="20" spans="1:17" ht="27" customHeight="1" x14ac:dyDescent="0.25">
      <c r="B20" s="90">
        <v>9</v>
      </c>
      <c r="C20" s="89" t="s">
        <v>268</v>
      </c>
      <c r="D20"/>
      <c r="E20"/>
      <c r="F20" s="92">
        <f>SVB.Ruhr.Ber.!G48+SVB.Ruhr.Ber.!G61+SVB.Ruhr.Ber.!G49+SVB.Ruhr.Ber.!G22</f>
        <v>34965</v>
      </c>
      <c r="G20" s="92">
        <f>SVB.Ruhr.Ber.!H48+SVB.Ruhr.Ber.!H61+SVB.Ruhr.Ber.!H49+SVB.Ruhr.Ber.!H22</f>
        <v>36419</v>
      </c>
      <c r="H20" s="92">
        <f>SVB.Ruhr.Ber.!I48+SVB.Ruhr.Ber.!I61+SVB.Ruhr.Ber.!I49+SVB.Ruhr.Ber.!I22</f>
        <v>38773</v>
      </c>
      <c r="I20" s="92">
        <f>SVB.Ruhr.Ber.!J48+SVB.Ruhr.Ber.!J61+SVB.Ruhr.Ber.!J49+SVB.Ruhr.Ber.!J22</f>
        <v>41092</v>
      </c>
      <c r="J20" s="92">
        <f>SVB.Ruhr.Ber.!K48+SVB.Ruhr.Ber.!K61+SVB.Ruhr.Ber.!K49+SVB.Ruhr.Ber.!K22</f>
        <v>43115</v>
      </c>
      <c r="K20" s="92">
        <f>SVB.Ruhr.Ber.!L48+SVB.Ruhr.Ber.!L61+SVB.Ruhr.Ber.!L49+SVB.Ruhr.Ber.!L22</f>
        <v>46452</v>
      </c>
      <c r="L20" s="92">
        <f>SVB.Ruhr.Ber.!M48+SVB.Ruhr.Ber.!M61+SVB.Ruhr.Ber.!M49+SVB.Ruhr.Ber.!M22</f>
        <v>46450</v>
      </c>
      <c r="M20" s="92"/>
      <c r="N20" s="92"/>
      <c r="O20" s="92"/>
      <c r="Q20" s="69"/>
    </row>
    <row r="21" spans="1:17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69</v>
      </c>
      <c r="G21" s="92">
        <f>G11-G12-G13-G14-G15-G16-G17-G18-G19-G20-G22</f>
        <v>92</v>
      </c>
      <c r="H21" s="92">
        <f>H11-H12-H13-H14-H15-H16-H17-H18-H19-H20-H22</f>
        <v>99</v>
      </c>
      <c r="I21" s="92">
        <f t="shared" ref="I21:J21" si="0">I11-I12-I13-I14-I15-I16-I17-I18-I19-I20-I22</f>
        <v>107</v>
      </c>
      <c r="J21" s="92">
        <f t="shared" si="0"/>
        <v>108</v>
      </c>
      <c r="K21" s="92">
        <f t="shared" ref="K21:L21" si="1">K11-K12-K13-K14-K15-K16-K17-K18-K19-K20-K22</f>
        <v>127</v>
      </c>
      <c r="L21" s="92">
        <f t="shared" si="1"/>
        <v>108</v>
      </c>
      <c r="M21" s="92"/>
      <c r="N21" s="92"/>
      <c r="O21" s="92"/>
      <c r="Q21" s="69"/>
    </row>
    <row r="22" spans="1:17" ht="15" customHeight="1" x14ac:dyDescent="0.25">
      <c r="B22" s="20"/>
      <c r="C22" s="60" t="s">
        <v>203</v>
      </c>
      <c r="D22"/>
      <c r="E22"/>
      <c r="F22" s="43">
        <f>SVB.Ruhr.Ber.!G78</f>
        <v>26444</v>
      </c>
      <c r="G22" s="43">
        <f>SVB.Ruhr.Ber.!H78</f>
        <v>21107</v>
      </c>
      <c r="H22" s="43">
        <f>SVB.Ruhr.Ber.!I78</f>
        <v>11016</v>
      </c>
      <c r="I22" s="43">
        <f>SVB.Ruhr.Ber.!J78</f>
        <v>9474</v>
      </c>
      <c r="J22" s="43">
        <f>SVB.Ruhr.Ber.!K78</f>
        <v>9465</v>
      </c>
      <c r="K22" s="43">
        <f>SVB.Ruhr.Ber.!L78</f>
        <v>9382</v>
      </c>
      <c r="L22" s="43">
        <f>SVB.Ruhr.Ber.!M78</f>
        <v>9505</v>
      </c>
      <c r="M22" s="43"/>
      <c r="N22" s="43"/>
      <c r="O22" s="43"/>
      <c r="Q22" s="51"/>
    </row>
    <row r="23" spans="1:17" ht="15" customHeight="1" x14ac:dyDescent="0.25">
      <c r="B23" s="16"/>
      <c r="D23"/>
      <c r="E23"/>
      <c r="F23" s="91">
        <f>SUM(F12:F22)</f>
        <v>1607136</v>
      </c>
      <c r="G23" s="91">
        <f>SUM(G12:G22)</f>
        <v>1624277</v>
      </c>
      <c r="H23" s="91">
        <f>SUM(H12:H22)</f>
        <v>1647105</v>
      </c>
      <c r="I23" s="91">
        <f t="shared" ref="I23:L23" si="2">SUM(I12:I22)</f>
        <v>1676031</v>
      </c>
      <c r="J23" s="91">
        <f t="shared" si="2"/>
        <v>1708696</v>
      </c>
      <c r="K23" s="91">
        <f>SUM(K12:K22)</f>
        <v>1747815</v>
      </c>
      <c r="L23" s="91">
        <f t="shared" si="2"/>
        <v>1780332</v>
      </c>
      <c r="M23" s="91"/>
      <c r="N23" s="91"/>
      <c r="O23" s="91"/>
    </row>
    <row r="24" spans="1:17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7" x14ac:dyDescent="0.25">
      <c r="C25" s="17"/>
      <c r="L25" s="102"/>
    </row>
    <row r="26" spans="1:17" x14ac:dyDescent="0.25">
      <c r="C26" s="17"/>
    </row>
    <row r="27" spans="1:17" x14ac:dyDescent="0.25">
      <c r="C27" s="17"/>
    </row>
    <row r="28" spans="1:17" ht="15.75" x14ac:dyDescent="0.25">
      <c r="C28" s="5" t="s">
        <v>202</v>
      </c>
    </row>
    <row r="29" spans="1:17" x14ac:dyDescent="0.25">
      <c r="C29" s="31" t="s">
        <v>20</v>
      </c>
    </row>
    <row r="30" spans="1:17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1"/>
    </row>
    <row r="31" spans="1:17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</row>
    <row r="32" spans="1:17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</row>
    <row r="33" spans="1:17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30"/>
      <c r="P33"/>
    </row>
    <row r="34" spans="1:17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21"/>
      <c r="P34" s="9"/>
      <c r="Q34" s="30"/>
    </row>
    <row r="35" spans="1:17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Q35" s="21"/>
    </row>
    <row r="36" spans="1:17" s="85" customFormat="1" ht="36" customHeight="1" x14ac:dyDescent="0.2">
      <c r="A36" s="84"/>
      <c r="B36" s="20"/>
      <c r="C36" s="93" t="s">
        <v>5</v>
      </c>
      <c r="D36" s="88"/>
      <c r="E36" s="88"/>
      <c r="F36" s="86">
        <v>1607136</v>
      </c>
      <c r="G36" s="86">
        <v>1624277</v>
      </c>
      <c r="H36" s="86">
        <v>1647105</v>
      </c>
      <c r="I36" s="86">
        <v>1676031</v>
      </c>
      <c r="J36" s="94">
        <v>1708696</v>
      </c>
      <c r="K36" s="94">
        <v>1747815</v>
      </c>
      <c r="L36" s="95">
        <v>1780332</v>
      </c>
      <c r="M36" s="94"/>
      <c r="N36" s="94"/>
      <c r="O36" s="94"/>
      <c r="Q36" s="30"/>
    </row>
    <row r="37" spans="1:17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1.2370452780598531</v>
      </c>
      <c r="G37" s="96">
        <f>G12/$G$36*100</f>
        <v>1.2440612038463883</v>
      </c>
      <c r="H37" s="96">
        <f>H12/$H$11*100</f>
        <v>1.2939065815476245</v>
      </c>
      <c r="I37" s="96">
        <f>I12/$I$11*100</f>
        <v>1.2765873662241332</v>
      </c>
      <c r="J37" s="96">
        <f>J12/$J$11*100</f>
        <v>1.301694391512592</v>
      </c>
      <c r="K37" s="96">
        <f>K12/$K$36*100</f>
        <v>1.3039709580247338</v>
      </c>
      <c r="L37" s="96">
        <f>L12/$L$36*100</f>
        <v>1.2709988923414284</v>
      </c>
      <c r="M37" s="92"/>
      <c r="N37" s="92"/>
      <c r="O37" s="92"/>
      <c r="Q37" s="87"/>
    </row>
    <row r="38" spans="1:17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20.173401628735839</v>
      </c>
      <c r="G38" s="96">
        <f t="shared" ref="G38:G47" si="4">G13/$G$36*100</f>
        <v>19.736596651925751</v>
      </c>
      <c r="H38" s="96">
        <f t="shared" ref="H38:H47" si="5">H13/$H$11*100</f>
        <v>19.577258280437494</v>
      </c>
      <c r="I38" s="96">
        <f t="shared" ref="I38:I47" si="6">I13/$I$11*100</f>
        <v>19.250419592477705</v>
      </c>
      <c r="J38" s="96">
        <f t="shared" ref="J38:J47" si="7">J13/$J$11*100</f>
        <v>18.776131037937702</v>
      </c>
      <c r="K38" s="96">
        <f t="shared" ref="K38:K47" si="8">K13/$K$36*100</f>
        <v>18.388673858503331</v>
      </c>
      <c r="L38" s="96">
        <f t="shared" ref="L38:L47" si="9">L13/$L$36*100</f>
        <v>17.996306306913542</v>
      </c>
      <c r="M38" s="92"/>
      <c r="N38" s="92"/>
      <c r="O38" s="92"/>
      <c r="Q38" s="87"/>
    </row>
    <row r="39" spans="1:17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5.8130114688489343</v>
      </c>
      <c r="G39" s="96">
        <f t="shared" si="4"/>
        <v>5.7851585659342586</v>
      </c>
      <c r="H39" s="96">
        <f t="shared" si="5"/>
        <v>5.7514244689925658</v>
      </c>
      <c r="I39" s="96">
        <f t="shared" si="6"/>
        <v>5.746254096732101</v>
      </c>
      <c r="J39" s="96">
        <f t="shared" si="7"/>
        <v>5.8121514886205619</v>
      </c>
      <c r="K39" s="96">
        <f t="shared" si="8"/>
        <v>5.9000523510783465</v>
      </c>
      <c r="L39" s="96">
        <f t="shared" si="9"/>
        <v>5.9884336179993394</v>
      </c>
      <c r="M39" s="92"/>
      <c r="N39" s="92"/>
      <c r="O39" s="92"/>
      <c r="Q39" s="87"/>
    </row>
    <row r="40" spans="1:17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3.3859611134340843</v>
      </c>
      <c r="G40" s="96">
        <f t="shared" si="4"/>
        <v>3.4292180459367461</v>
      </c>
      <c r="H40" s="96">
        <f t="shared" si="5"/>
        <v>3.4251004034351182</v>
      </c>
      <c r="I40" s="96">
        <f t="shared" si="6"/>
        <v>3.4216550887185262</v>
      </c>
      <c r="J40" s="96">
        <f t="shared" si="7"/>
        <v>3.4866354225678529</v>
      </c>
      <c r="K40" s="96">
        <f t="shared" si="8"/>
        <v>3.5503757548710815</v>
      </c>
      <c r="L40" s="96">
        <f t="shared" si="9"/>
        <v>3.664709728297868</v>
      </c>
      <c r="M40" s="92"/>
      <c r="N40" s="92"/>
      <c r="O40" s="92"/>
      <c r="Q40" s="87"/>
    </row>
    <row r="41" spans="1:17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13.882957011727695</v>
      </c>
      <c r="G41" s="96">
        <f t="shared" si="4"/>
        <v>14.131949168768628</v>
      </c>
      <c r="H41" s="96">
        <f t="shared" si="5"/>
        <v>14.491972278634332</v>
      </c>
      <c r="I41" s="96">
        <f t="shared" si="6"/>
        <v>14.703486988009171</v>
      </c>
      <c r="J41" s="96">
        <f t="shared" si="7"/>
        <v>14.83517255263663</v>
      </c>
      <c r="K41" s="96">
        <f t="shared" si="8"/>
        <v>15.089125565348734</v>
      </c>
      <c r="L41" s="96">
        <f t="shared" si="9"/>
        <v>15.297259162897706</v>
      </c>
      <c r="M41" s="92"/>
      <c r="N41" s="92"/>
      <c r="O41" s="92"/>
      <c r="Q41" s="87"/>
    </row>
    <row r="42" spans="1:17" ht="15" customHeight="1" x14ac:dyDescent="0.25">
      <c r="B42" s="62">
        <v>6</v>
      </c>
      <c r="C42" s="89" t="s">
        <v>199</v>
      </c>
      <c r="D42"/>
      <c r="E42"/>
      <c r="F42" s="96">
        <f t="shared" si="3"/>
        <v>11.846726101586922</v>
      </c>
      <c r="G42" s="96">
        <f t="shared" si="4"/>
        <v>11.886026829167685</v>
      </c>
      <c r="H42" s="96">
        <f t="shared" si="5"/>
        <v>12.057579814280208</v>
      </c>
      <c r="I42" s="96">
        <f t="shared" si="6"/>
        <v>11.936652723010493</v>
      </c>
      <c r="J42" s="96">
        <f t="shared" si="7"/>
        <v>11.901590452602452</v>
      </c>
      <c r="K42" s="96">
        <f t="shared" si="8"/>
        <v>11.743748623281068</v>
      </c>
      <c r="L42" s="96">
        <f t="shared" si="9"/>
        <v>11.677934227997925</v>
      </c>
      <c r="M42" s="92"/>
      <c r="N42" s="92"/>
      <c r="O42" s="92"/>
      <c r="Q42" s="69"/>
    </row>
    <row r="43" spans="1:17" ht="15" customHeight="1" x14ac:dyDescent="0.25">
      <c r="B43" s="62">
        <v>7</v>
      </c>
      <c r="C43" s="89" t="s">
        <v>194</v>
      </c>
      <c r="D43"/>
      <c r="E43"/>
      <c r="F43" s="96">
        <f t="shared" si="3"/>
        <v>20.894809151185711</v>
      </c>
      <c r="G43" s="96">
        <f t="shared" si="4"/>
        <v>20.830190909555451</v>
      </c>
      <c r="H43" s="96">
        <f t="shared" si="5"/>
        <v>20.578712346814562</v>
      </c>
      <c r="I43" s="96">
        <f t="shared" si="6"/>
        <v>20.300519501130946</v>
      </c>
      <c r="J43" s="96">
        <f t="shared" si="7"/>
        <v>20.144133303993218</v>
      </c>
      <c r="K43" s="96">
        <f t="shared" si="8"/>
        <v>20.005149286394726</v>
      </c>
      <c r="L43" s="96">
        <f t="shared" si="9"/>
        <v>19.896289006769525</v>
      </c>
      <c r="M43" s="92"/>
      <c r="N43" s="92"/>
      <c r="O43" s="92"/>
      <c r="Q43" s="69"/>
    </row>
    <row r="44" spans="1:17" ht="15" customHeight="1" x14ac:dyDescent="0.25">
      <c r="B44" s="62">
        <v>8</v>
      </c>
      <c r="C44" s="89" t="s">
        <v>195</v>
      </c>
      <c r="D44"/>
      <c r="E44"/>
      <c r="F44" s="96">
        <f t="shared" si="3"/>
        <v>18.940774147303028</v>
      </c>
      <c r="G44" s="96">
        <f t="shared" si="4"/>
        <v>19.409497271709199</v>
      </c>
      <c r="H44" s="96">
        <f t="shared" si="5"/>
        <v>19.795216455538657</v>
      </c>
      <c r="I44" s="96">
        <f t="shared" si="6"/>
        <v>20.34103187828865</v>
      </c>
      <c r="J44" s="96">
        <f t="shared" si="7"/>
        <v>20.658970349319013</v>
      </c>
      <c r="K44" s="96">
        <f t="shared" si="8"/>
        <v>20.817134536549922</v>
      </c>
      <c r="L44" s="96">
        <f t="shared" si="9"/>
        <v>21.059049660400419</v>
      </c>
      <c r="M44" s="92"/>
      <c r="N44" s="92"/>
      <c r="O44" s="92"/>
      <c r="Q44" s="69"/>
    </row>
    <row r="45" spans="1:17" ht="21.75" customHeight="1" x14ac:dyDescent="0.25">
      <c r="B45" s="90">
        <v>9</v>
      </c>
      <c r="C45" s="89" t="s">
        <v>268</v>
      </c>
      <c r="D45"/>
      <c r="E45"/>
      <c r="F45" s="96">
        <f t="shared" si="3"/>
        <v>2.1756092825996056</v>
      </c>
      <c r="G45" s="96">
        <f t="shared" si="4"/>
        <v>2.2421668225308862</v>
      </c>
      <c r="H45" s="96">
        <f t="shared" si="5"/>
        <v>2.354009003676147</v>
      </c>
      <c r="I45" s="96">
        <f t="shared" si="6"/>
        <v>2.4517446276351689</v>
      </c>
      <c r="J45" s="96">
        <f t="shared" si="7"/>
        <v>2.5232692064591946</v>
      </c>
      <c r="K45" s="96">
        <f t="shared" si="8"/>
        <v>2.6577183511984965</v>
      </c>
      <c r="L45" s="96">
        <f t="shared" si="9"/>
        <v>2.6090639274023046</v>
      </c>
      <c r="M45" s="92"/>
      <c r="N45" s="92"/>
      <c r="O45" s="92"/>
      <c r="Q45" s="69"/>
    </row>
    <row r="46" spans="1:17" ht="15" customHeight="1" x14ac:dyDescent="0.25">
      <c r="B46" s="62">
        <v>0</v>
      </c>
      <c r="C46" s="89" t="s">
        <v>201</v>
      </c>
      <c r="D46"/>
      <c r="E46"/>
      <c r="F46" s="96">
        <f t="shared" si="3"/>
        <v>4.2933516516337139E-3</v>
      </c>
      <c r="G46" s="96">
        <f t="shared" si="4"/>
        <v>5.6640585318883411E-3</v>
      </c>
      <c r="H46" s="96">
        <f t="shared" si="5"/>
        <v>6.0105457757702145E-3</v>
      </c>
      <c r="I46" s="96">
        <f t="shared" si="6"/>
        <v>6.384130126471408E-3</v>
      </c>
      <c r="J46" s="96">
        <f t="shared" si="7"/>
        <v>6.3206094003848551E-3</v>
      </c>
      <c r="K46" s="96">
        <f t="shared" si="8"/>
        <v>7.2662152458927293E-3</v>
      </c>
      <c r="L46" s="96">
        <f t="shared" si="9"/>
        <v>6.0662842660807086E-3</v>
      </c>
      <c r="M46" s="92"/>
      <c r="N46" s="92"/>
      <c r="O46" s="92"/>
      <c r="Q46" s="69"/>
    </row>
    <row r="47" spans="1:17" ht="15" customHeight="1" x14ac:dyDescent="0.25">
      <c r="B47" s="20"/>
      <c r="C47" s="60" t="s">
        <v>203</v>
      </c>
      <c r="D47"/>
      <c r="E47"/>
      <c r="F47" s="96">
        <f t="shared" si="3"/>
        <v>1.6454114648666947</v>
      </c>
      <c r="G47" s="96">
        <f t="shared" si="4"/>
        <v>1.2994704720931221</v>
      </c>
      <c r="H47" s="96">
        <f t="shared" si="5"/>
        <v>0.66880982086752216</v>
      </c>
      <c r="I47" s="96">
        <f t="shared" si="6"/>
        <v>0.56526400764663653</v>
      </c>
      <c r="J47" s="96">
        <f t="shared" si="7"/>
        <v>0.55393118495039484</v>
      </c>
      <c r="K47" s="96">
        <f t="shared" si="8"/>
        <v>0.53678449950366602</v>
      </c>
      <c r="L47" s="96">
        <f t="shared" si="9"/>
        <v>0.53388918471386237</v>
      </c>
      <c r="M47" s="43"/>
      <c r="N47" s="43"/>
      <c r="O47" s="43"/>
      <c r="Q47" s="51"/>
    </row>
    <row r="48" spans="1:17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</row>
    <row r="49" spans="1:15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40" activePane="bottomRight" state="frozen"/>
      <selection activeCell="B3" sqref="B3"/>
      <selection pane="topRight" activeCell="B3" sqref="B3"/>
      <selection pane="bottomLeft" activeCell="B3" sqref="B3"/>
      <selection pane="bottomRight" activeCell="N51" sqref="N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2.8554687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SVB.HA.Ber.!G11</f>
        <v>67192</v>
      </c>
      <c r="G11" s="86">
        <f>SVB.HA.Ber.!H11</f>
        <v>67959</v>
      </c>
      <c r="H11" s="86">
        <f>SVB.HA.Ber.!I11</f>
        <v>68465</v>
      </c>
      <c r="I11" s="86">
        <f>SVB.HA.Ber.!J11</f>
        <v>69070</v>
      </c>
      <c r="J11" s="86">
        <f>SVB.HA.Ber.!K11</f>
        <v>69894</v>
      </c>
      <c r="K11" s="86">
        <f>SVB.HA.Ber.!L11</f>
        <v>70387</v>
      </c>
      <c r="L11" s="86">
        <f>SVB.HA.Ber.!M11</f>
        <v>71165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SVB.HA.Ber.!G14+SVB.HA.Ber.!G15</f>
        <v>617</v>
      </c>
      <c r="G12" s="92">
        <f>SVB.HA.Ber.!H14+SVB.HA.Ber.!H15</f>
        <v>624</v>
      </c>
      <c r="H12" s="92">
        <f>SVB.HA.Ber.!I14+SVB.HA.Ber.!I15</f>
        <v>649</v>
      </c>
      <c r="I12" s="92">
        <f>SVB.HA.Ber.!J14+SVB.HA.Ber.!J15</f>
        <v>626</v>
      </c>
      <c r="J12" s="92">
        <f>SVB.HA.Ber.!K14+SVB.HA.Ber.!K15</f>
        <v>621</v>
      </c>
      <c r="K12" s="92">
        <f>SVB.HA.Ber.!L14+SVB.HA.Ber.!L15</f>
        <v>628</v>
      </c>
      <c r="L12" s="92">
        <f>SVB.HA.Ber.!M14+SVB.HA.Ber.!M15</f>
        <v>642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SVB.HA.Ber.!G17+SVB.HA.Ber.!G18+SVB.HA.Ber.!G19+SVB.HA.Ber.!G20+SVB.HA.Ber.!G24+SVB.HA.Ber.!G25+SVB.HA.Ber.!G26+SVB.HA.Ber.!G21+SVB.HA.Ber.!G34</f>
        <v>16016</v>
      </c>
      <c r="G13" s="92">
        <f>SVB.HA.Ber.!H17+SVB.HA.Ber.!H18+SVB.HA.Ber.!H19+SVB.HA.Ber.!H20+SVB.HA.Ber.!H24+SVB.HA.Ber.!H25+SVB.HA.Ber.!H26+SVB.HA.Ber.!H21+SVB.HA.Ber.!H34</f>
        <v>16279</v>
      </c>
      <c r="H13" s="92">
        <f>SVB.HA.Ber.!I17+SVB.HA.Ber.!I18+SVB.HA.Ber.!I19+SVB.HA.Ber.!I20+SVB.HA.Ber.!I24+SVB.HA.Ber.!I25+SVB.HA.Ber.!I26+SVB.HA.Ber.!I21+SVB.HA.Ber.!I34</f>
        <v>16264</v>
      </c>
      <c r="I13" s="92">
        <f>SVB.HA.Ber.!J17+SVB.HA.Ber.!J18+SVB.HA.Ber.!J19+SVB.HA.Ber.!J20+SVB.HA.Ber.!J24+SVB.HA.Ber.!J25+SVB.HA.Ber.!J26+SVB.HA.Ber.!J21+SVB.HA.Ber.!J34</f>
        <v>16166</v>
      </c>
      <c r="J13" s="92">
        <f>SVB.HA.Ber.!K17+SVB.HA.Ber.!K18+SVB.HA.Ber.!K19+SVB.HA.Ber.!K20+SVB.HA.Ber.!K24+SVB.HA.Ber.!K25+SVB.HA.Ber.!K26+SVB.HA.Ber.!K21+SVB.HA.Ber.!K34</f>
        <v>16599</v>
      </c>
      <c r="K13" s="92">
        <f>SVB.HA.Ber.!L17+SVB.HA.Ber.!L18+SVB.HA.Ber.!L19+SVB.HA.Ber.!L20+SVB.HA.Ber.!L24+SVB.HA.Ber.!L25+SVB.HA.Ber.!L26+SVB.HA.Ber.!L21+SVB.HA.Ber.!L34</f>
        <v>16870</v>
      </c>
      <c r="L13" s="92">
        <f>SVB.HA.Ber.!M17+SVB.HA.Ber.!M18+SVB.HA.Ber.!M19+SVB.HA.Ber.!M20+SVB.HA.Ber.!M24+SVB.HA.Ber.!M25+SVB.HA.Ber.!M26+SVB.HA.Ber.!M21+SVB.HA.Ber.!M34</f>
        <v>16604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SVB.HA.Ber.!G28+SVB.HA.Ber.!G29+SVB.HA.Ber.!G30+SVB.HA.Ber.!G31</f>
        <v>3443</v>
      </c>
      <c r="G14" s="92">
        <f>SVB.HA.Ber.!H28+SVB.HA.Ber.!H29+SVB.HA.Ber.!H30+SVB.HA.Ber.!H31</f>
        <v>3393</v>
      </c>
      <c r="H14" s="92">
        <f>SVB.HA.Ber.!I28+SVB.HA.Ber.!I29+SVB.HA.Ber.!I30+SVB.HA.Ber.!I31</f>
        <v>3376</v>
      </c>
      <c r="I14" s="92">
        <f>SVB.HA.Ber.!J28+SVB.HA.Ber.!J29+SVB.HA.Ber.!J30+SVB.HA.Ber.!J31</f>
        <v>3195</v>
      </c>
      <c r="J14" s="92">
        <f>SVB.HA.Ber.!K28+SVB.HA.Ber.!K29+SVB.HA.Ber.!K30+SVB.HA.Ber.!K31</f>
        <v>3266</v>
      </c>
      <c r="K14" s="92">
        <f>SVB.HA.Ber.!L28+SVB.HA.Ber.!L29+SVB.HA.Ber.!L30+SVB.HA.Ber.!L31</f>
        <v>3286</v>
      </c>
      <c r="L14" s="92">
        <f>SVB.HA.Ber.!M28+SVB.HA.Ber.!M29+SVB.HA.Ber.!M30+SVB.HA.Ber.!M31</f>
        <v>3344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SVB.HA.Ber.!G64+SVB.HA.Ber.!G65+SVB.HA.Ber.!G66</f>
        <v>1410</v>
      </c>
      <c r="G15" s="92">
        <f>SVB.HA.Ber.!H64+SVB.HA.Ber.!H65+SVB.HA.Ber.!H66</f>
        <v>1448</v>
      </c>
      <c r="H15" s="92">
        <f>SVB.HA.Ber.!I64+SVB.HA.Ber.!I65+SVB.HA.Ber.!I66</f>
        <v>1410</v>
      </c>
      <c r="I15" s="92">
        <f>SVB.HA.Ber.!J64+SVB.HA.Ber.!J65+SVB.HA.Ber.!J66</f>
        <v>1466</v>
      </c>
      <c r="J15" s="92">
        <f>SVB.HA.Ber.!K64+SVB.HA.Ber.!K65+SVB.HA.Ber.!K66</f>
        <v>1438</v>
      </c>
      <c r="K15" s="92">
        <f>SVB.HA.Ber.!L64+SVB.HA.Ber.!L65+SVB.HA.Ber.!L66</f>
        <v>1481</v>
      </c>
      <c r="L15" s="92">
        <f>SVB.HA.Ber.!M64+SVB.HA.Ber.!M65+SVB.HA.Ber.!M66</f>
        <v>1544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SVB.HA.Ber.!G72+SVB.HA.Ber.!G74+SVB.HA.Ber.!G69+SVB.HA.Ber.!G77</f>
        <v>10180</v>
      </c>
      <c r="G16" s="92">
        <f>SVB.HA.Ber.!H72+SVB.HA.Ber.!H74+SVB.HA.Ber.!H69+SVB.HA.Ber.!H77</f>
        <v>10156</v>
      </c>
      <c r="H16" s="92">
        <f>SVB.HA.Ber.!I72+SVB.HA.Ber.!I74+SVB.HA.Ber.!I69+SVB.HA.Ber.!I77</f>
        <v>10413</v>
      </c>
      <c r="I16" s="92">
        <f>SVB.HA.Ber.!J72+SVB.HA.Ber.!J74+SVB.HA.Ber.!J69+SVB.HA.Ber.!J77</f>
        <v>10492</v>
      </c>
      <c r="J16" s="92">
        <f>SVB.HA.Ber.!K72+SVB.HA.Ber.!K74+SVB.HA.Ber.!K69+SVB.HA.Ber.!K77</f>
        <v>10860</v>
      </c>
      <c r="K16" s="92">
        <f>SVB.HA.Ber.!L72+SVB.HA.Ber.!L74+SVB.HA.Ber.!L69+SVB.HA.Ber.!L77</f>
        <v>11134</v>
      </c>
      <c r="L16" s="92">
        <f>SVB.HA.Ber.!M72+SVB.HA.Ber.!M74+SVB.HA.Ber.!M69+SVB.HA.Ber.!M77</f>
        <v>11542</v>
      </c>
      <c r="M16" s="92"/>
      <c r="N16" s="92"/>
      <c r="O16" s="92"/>
      <c r="P16" s="92"/>
      <c r="R16" s="87"/>
    </row>
    <row r="17" spans="1:18" ht="25.5" customHeight="1" x14ac:dyDescent="0.25">
      <c r="B17" s="62">
        <v>6</v>
      </c>
      <c r="C17" s="89" t="s">
        <v>199</v>
      </c>
      <c r="D17"/>
      <c r="E17"/>
      <c r="F17" s="92">
        <f>SVB.HA.Ber.!G52+SVB.HA.Ber.!G53+SVB.HA.Ber.!G35</f>
        <v>8210</v>
      </c>
      <c r="G17" s="92">
        <f>SVB.HA.Ber.!H52+SVB.HA.Ber.!H53+SVB.HA.Ber.!H35</f>
        <v>8144</v>
      </c>
      <c r="H17" s="92">
        <f>SVB.HA.Ber.!I52+SVB.HA.Ber.!I53+SVB.HA.Ber.!I35</f>
        <v>8234</v>
      </c>
      <c r="I17" s="92">
        <f>SVB.HA.Ber.!J52+SVB.HA.Ber.!J53+SVB.HA.Ber.!J35</f>
        <v>8563</v>
      </c>
      <c r="J17" s="92">
        <f>SVB.HA.Ber.!K52+SVB.HA.Ber.!K53+SVB.HA.Ber.!K35</f>
        <v>8383</v>
      </c>
      <c r="K17" s="92">
        <f>SVB.HA.Ber.!L52+SVB.HA.Ber.!L53+SVB.HA.Ber.!L35</f>
        <v>8183</v>
      </c>
      <c r="L17" s="92">
        <f>SVB.HA.Ber.!M52+SVB.HA.Ber.!M53+SVB.HA.Ber.!M35</f>
        <v>8312</v>
      </c>
      <c r="M17" s="92"/>
      <c r="N17" s="92"/>
      <c r="O17" s="92"/>
      <c r="P17" s="92"/>
      <c r="R17" s="69"/>
    </row>
    <row r="18" spans="1:18" ht="21" customHeight="1" x14ac:dyDescent="0.25">
      <c r="B18" s="62">
        <v>7</v>
      </c>
      <c r="C18" s="89" t="s">
        <v>194</v>
      </c>
      <c r="D18"/>
      <c r="E18"/>
      <c r="F18" s="92">
        <f>SVB.HA.Ber.!G55+SVB.HA.Ber.!G57+SVB.HA.Ber.!G60</f>
        <v>13030</v>
      </c>
      <c r="G18" s="92">
        <f>SVB.HA.Ber.!H55+SVB.HA.Ber.!H57+SVB.HA.Ber.!H60</f>
        <v>13083</v>
      </c>
      <c r="H18" s="92">
        <f>SVB.HA.Ber.!I55+SVB.HA.Ber.!I57+SVB.HA.Ber.!I60</f>
        <v>13092</v>
      </c>
      <c r="I18" s="92">
        <f>SVB.HA.Ber.!J55+SVB.HA.Ber.!J57+SVB.HA.Ber.!J60</f>
        <v>12950</v>
      </c>
      <c r="J18" s="92">
        <f>SVB.HA.Ber.!K55+SVB.HA.Ber.!K57+SVB.HA.Ber.!K60</f>
        <v>12674</v>
      </c>
      <c r="K18" s="92">
        <f>SVB.HA.Ber.!L55+SVB.HA.Ber.!L57+SVB.HA.Ber.!L60</f>
        <v>12612</v>
      </c>
      <c r="L18" s="92">
        <f>SVB.HA.Ber.!M55+SVB.HA.Ber.!M57+SVB.HA.Ber.!M60</f>
        <v>12829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SVB.HA.Ber.!G38+SVB.HA.Ber.!G39+SVB.HA.Ber.!G41+SVB.HA.Ber.!G44</f>
        <v>11864</v>
      </c>
      <c r="G19" s="92">
        <f>SVB.HA.Ber.!H38+SVB.HA.Ber.!H39+SVB.HA.Ber.!H41+SVB.HA.Ber.!H44</f>
        <v>12443</v>
      </c>
      <c r="H19" s="92">
        <f>SVB.HA.Ber.!I38+SVB.HA.Ber.!I39+SVB.HA.Ber.!I41+SVB.HA.Ber.!I44</f>
        <v>12715</v>
      </c>
      <c r="I19" s="92">
        <f>SVB.HA.Ber.!J38+SVB.HA.Ber.!J39+SVB.HA.Ber.!J41+SVB.HA.Ber.!J44</f>
        <v>13273</v>
      </c>
      <c r="J19" s="92">
        <f>SVB.HA.Ber.!K38+SVB.HA.Ber.!K39+SVB.HA.Ber.!K41+SVB.HA.Ber.!K44</f>
        <v>13662</v>
      </c>
      <c r="K19" s="92">
        <f>SVB.HA.Ber.!L38+SVB.HA.Ber.!L39+SVB.HA.Ber.!L41+SVB.HA.Ber.!L44</f>
        <v>13817</v>
      </c>
      <c r="L19" s="92">
        <f>SVB.HA.Ber.!M38+SVB.HA.Ber.!M39+SVB.HA.Ber.!M41+SVB.HA.Ber.!M44</f>
        <v>14017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SVB.HA.Ber.!G48+SVB.HA.Ber.!G61+SVB.HA.Ber.!G49+SVB.HA.Ber.!G22</f>
        <v>1308</v>
      </c>
      <c r="G20" s="92">
        <f>SVB.HA.Ber.!H48+SVB.HA.Ber.!H61+SVB.HA.Ber.!H49+SVB.HA.Ber.!H22</f>
        <v>1537</v>
      </c>
      <c r="H20" s="92">
        <f>SVB.HA.Ber.!I48+SVB.HA.Ber.!I61+SVB.HA.Ber.!I49+SVB.HA.Ber.!I22</f>
        <v>1540</v>
      </c>
      <c r="I20" s="92">
        <f>SVB.HA.Ber.!J48+SVB.HA.Ber.!J61+SVB.HA.Ber.!J49+SVB.HA.Ber.!J22</f>
        <v>1571</v>
      </c>
      <c r="J20" s="92">
        <f>SVB.HA.Ber.!K48+SVB.HA.Ber.!K61+SVB.HA.Ber.!K49+SVB.HA.Ber.!K22</f>
        <v>1626</v>
      </c>
      <c r="K20" s="92">
        <f>SVB.HA.Ber.!L48+SVB.HA.Ber.!L61+SVB.HA.Ber.!L49+SVB.HA.Ber.!L22</f>
        <v>1613</v>
      </c>
      <c r="L20" s="92">
        <f>SVB.HA.Ber.!M48+SVB.HA.Ber.!M61+SVB.HA.Ber.!M49+SVB.HA.Ber.!M22</f>
        <v>1591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2</v>
      </c>
      <c r="G21" s="92">
        <f>G11-G12-G13-G14-G15-G16-G17-G18-G19-G20-G22</f>
        <v>1</v>
      </c>
      <c r="H21" s="92">
        <f>H11-H12-H13-H14-H15-H16-H17-H18-H19-H20-H22</f>
        <v>10</v>
      </c>
      <c r="I21" s="92">
        <f t="shared" ref="I21:L21" si="0">I11-I12-I13-I14-I15-I16-I17-I18-I19-I20-I22</f>
        <v>9</v>
      </c>
      <c r="J21" s="92">
        <f t="shared" si="0"/>
        <v>7</v>
      </c>
      <c r="K21" s="92">
        <f t="shared" ref="K21" si="1">K11-K12-K13-K14-K15-K16-K17-K18-K19-K20-K22</f>
        <v>4</v>
      </c>
      <c r="L21" s="92">
        <f t="shared" si="0"/>
        <v>5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SVB.HA.Ber.!G78</f>
        <v>1112</v>
      </c>
      <c r="G22" s="43">
        <f>SVB.HA.Ber.!H78</f>
        <v>851</v>
      </c>
      <c r="H22" s="43">
        <f>SVB.HA.Ber.!I78</f>
        <v>762</v>
      </c>
      <c r="I22" s="43">
        <f>SVB.HA.Ber.!J78</f>
        <v>759</v>
      </c>
      <c r="J22" s="43">
        <f>SVB.HA.Ber.!K78</f>
        <v>758</v>
      </c>
      <c r="K22" s="43">
        <f>SVB.HA.Ber.!L78</f>
        <v>759</v>
      </c>
      <c r="L22" s="43">
        <f>SVB.HA.Ber.!M78</f>
        <v>735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67192</v>
      </c>
      <c r="G23" s="91">
        <f>SUM(G12:G22)</f>
        <v>67959</v>
      </c>
      <c r="H23" s="91">
        <f>SUM(H12:H22)</f>
        <v>68465</v>
      </c>
      <c r="I23" s="91">
        <f t="shared" ref="I23:L23" si="2">SUM(I12:I22)</f>
        <v>69070</v>
      </c>
      <c r="J23" s="91">
        <f t="shared" si="2"/>
        <v>69894</v>
      </c>
      <c r="K23" s="91">
        <f>SUM(K12:K22)</f>
        <v>70387</v>
      </c>
      <c r="L23" s="91">
        <f t="shared" si="2"/>
        <v>71165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12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67192</v>
      </c>
      <c r="G36" s="86">
        <v>67959</v>
      </c>
      <c r="H36" s="86">
        <v>68465</v>
      </c>
      <c r="I36" s="86">
        <v>69070</v>
      </c>
      <c r="J36" s="94">
        <v>69894</v>
      </c>
      <c r="K36" s="94">
        <f>K11</f>
        <v>70387</v>
      </c>
      <c r="L36" s="94">
        <f>L11</f>
        <v>71165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0.91826407905703056</v>
      </c>
      <c r="G37" s="96">
        <f>G12/$G$36*100</f>
        <v>0.91820067982165721</v>
      </c>
      <c r="H37" s="96">
        <f>H12/$H$11*100</f>
        <v>0.94792959906521579</v>
      </c>
      <c r="I37" s="96">
        <f>I12/$I$11*100</f>
        <v>0.90632691472419291</v>
      </c>
      <c r="J37" s="96">
        <f>J12/$J$11*100</f>
        <v>0.88848828225598764</v>
      </c>
      <c r="K37" s="96">
        <f>K12/$K$11*100</f>
        <v>0.89221020927159833</v>
      </c>
      <c r="L37" s="96">
        <f>L12/$L$11*100</f>
        <v>0.90212885547670907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23.836170972734848</v>
      </c>
      <c r="G38" s="96">
        <f t="shared" ref="G38:G47" si="4">G13/$G$36*100</f>
        <v>23.954148825026856</v>
      </c>
      <c r="H38" s="96">
        <f t="shared" ref="H38:H47" si="5">H13/$H$11*100</f>
        <v>23.755203388592712</v>
      </c>
      <c r="I38" s="96">
        <f t="shared" ref="I38:I47" si="6">I13/$I$11*100</f>
        <v>23.405241059794413</v>
      </c>
      <c r="J38" s="96">
        <f t="shared" ref="J38:J47" si="7">J13/$J$11*100</f>
        <v>23.748819641170915</v>
      </c>
      <c r="K38" s="96">
        <f t="shared" ref="K38:K47" si="8">K13/$K$11*100</f>
        <v>23.967493997471124</v>
      </c>
      <c r="L38" s="96">
        <f t="shared" ref="L38:L47" si="9">L13/$L$11*100</f>
        <v>23.331693950678002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5.1241219192761038</v>
      </c>
      <c r="G39" s="96">
        <f t="shared" si="4"/>
        <v>4.9927161965302602</v>
      </c>
      <c r="H39" s="96">
        <f t="shared" si="5"/>
        <v>4.9309866355071934</v>
      </c>
      <c r="I39" s="96">
        <f t="shared" si="6"/>
        <v>4.6257420008686836</v>
      </c>
      <c r="J39" s="96">
        <f t="shared" si="7"/>
        <v>4.672790225198157</v>
      </c>
      <c r="K39" s="96">
        <f t="shared" si="8"/>
        <v>4.6684757128447014</v>
      </c>
      <c r="L39" s="96">
        <f t="shared" si="9"/>
        <v>4.6989390852244783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2.0984641028693893</v>
      </c>
      <c r="G40" s="96">
        <f t="shared" si="4"/>
        <v>2.1306964493297427</v>
      </c>
      <c r="H40" s="96">
        <f t="shared" si="5"/>
        <v>2.0594464324837509</v>
      </c>
      <c r="I40" s="96">
        <f t="shared" si="6"/>
        <v>2.1224844360793398</v>
      </c>
      <c r="J40" s="96">
        <f t="shared" si="7"/>
        <v>2.0574012075428505</v>
      </c>
      <c r="K40" s="96">
        <f t="shared" si="8"/>
        <v>2.1040817196357282</v>
      </c>
      <c r="L40" s="96">
        <f t="shared" si="9"/>
        <v>2.1696058455701541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15.150613168234313</v>
      </c>
      <c r="G41" s="96">
        <f t="shared" si="4"/>
        <v>14.944304654276843</v>
      </c>
      <c r="H41" s="96">
        <f t="shared" si="5"/>
        <v>15.209230993938508</v>
      </c>
      <c r="I41" s="96">
        <f t="shared" si="6"/>
        <v>15.190386564355002</v>
      </c>
      <c r="J41" s="96">
        <f t="shared" si="7"/>
        <v>15.537814404669929</v>
      </c>
      <c r="K41" s="96">
        <f t="shared" si="8"/>
        <v>15.818261894952194</v>
      </c>
      <c r="L41" s="96">
        <f t="shared" si="9"/>
        <v>16.218646806716784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12.218716513870699</v>
      </c>
      <c r="G42" s="96">
        <f t="shared" si="4"/>
        <v>11.983696052031371</v>
      </c>
      <c r="H42" s="96">
        <f t="shared" si="5"/>
        <v>12.026582925582414</v>
      </c>
      <c r="I42" s="96">
        <f t="shared" si="6"/>
        <v>12.39756768495729</v>
      </c>
      <c r="J42" s="96">
        <f t="shared" si="7"/>
        <v>11.99387644146851</v>
      </c>
      <c r="K42" s="96">
        <f t="shared" si="8"/>
        <v>11.625726341511927</v>
      </c>
      <c r="L42" s="96">
        <f t="shared" si="9"/>
        <v>11.679898826670414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19.392189546374571</v>
      </c>
      <c r="G43" s="96">
        <f t="shared" si="4"/>
        <v>19.251313291837725</v>
      </c>
      <c r="H43" s="96">
        <f t="shared" si="5"/>
        <v>19.122179215657635</v>
      </c>
      <c r="I43" s="96">
        <f t="shared" si="6"/>
        <v>18.749095120891848</v>
      </c>
      <c r="J43" s="96">
        <f t="shared" si="7"/>
        <v>18.133173090680174</v>
      </c>
      <c r="K43" s="96">
        <f t="shared" si="8"/>
        <v>17.918081463906688</v>
      </c>
      <c r="L43" s="96">
        <f t="shared" si="9"/>
        <v>18.027120073069629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17.656863912370522</v>
      </c>
      <c r="G44" s="96">
        <f t="shared" si="4"/>
        <v>18.309569004841151</v>
      </c>
      <c r="H44" s="96">
        <f t="shared" si="5"/>
        <v>18.571532900021907</v>
      </c>
      <c r="I44" s="96">
        <f t="shared" si="6"/>
        <v>19.216736643984365</v>
      </c>
      <c r="J44" s="96">
        <f t="shared" si="7"/>
        <v>19.546742209631731</v>
      </c>
      <c r="K44" s="96">
        <f t="shared" si="8"/>
        <v>19.630045320868909</v>
      </c>
      <c r="L44" s="96">
        <f t="shared" si="9"/>
        <v>19.696480011241484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1.9466603167043697</v>
      </c>
      <c r="G45" s="96">
        <f t="shared" si="4"/>
        <v>2.2616577642402036</v>
      </c>
      <c r="H45" s="96">
        <f t="shared" si="5"/>
        <v>2.2493244723581394</v>
      </c>
      <c r="I45" s="96">
        <f t="shared" si="6"/>
        <v>2.2745041262487331</v>
      </c>
      <c r="J45" s="96">
        <f t="shared" si="7"/>
        <v>2.3263799467765476</v>
      </c>
      <c r="K45" s="96">
        <f t="shared" si="8"/>
        <v>2.2916163496100133</v>
      </c>
      <c r="L45" s="96">
        <f t="shared" si="9"/>
        <v>2.2356495468277946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2.9765448267650911E-3</v>
      </c>
      <c r="G46" s="96">
        <f t="shared" si="4"/>
        <v>1.4714754484321428E-3</v>
      </c>
      <c r="H46" s="96">
        <f t="shared" si="5"/>
        <v>1.4606003067260643E-2</v>
      </c>
      <c r="I46" s="96">
        <f t="shared" si="6"/>
        <v>1.3030259157376574E-2</v>
      </c>
      <c r="J46" s="96">
        <f t="shared" si="7"/>
        <v>1.0015165822531261E-2</v>
      </c>
      <c r="K46" s="96">
        <f t="shared" si="8"/>
        <v>5.6828675749783335E-3</v>
      </c>
      <c r="L46" s="96">
        <f t="shared" si="9"/>
        <v>7.0259256657064575E-3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1.6549589236813906</v>
      </c>
      <c r="G47" s="96">
        <f t="shared" si="4"/>
        <v>1.2522256066157538</v>
      </c>
      <c r="H47" s="96">
        <f t="shared" si="5"/>
        <v>1.1129774337252611</v>
      </c>
      <c r="I47" s="96">
        <f t="shared" si="6"/>
        <v>1.0988851889387579</v>
      </c>
      <c r="J47" s="96">
        <f t="shared" si="7"/>
        <v>1.0844993847826709</v>
      </c>
      <c r="K47" s="96">
        <f t="shared" si="8"/>
        <v>1.0783241223521389</v>
      </c>
      <c r="L47" s="96">
        <f t="shared" si="9"/>
        <v>1.0328110728588491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67192</v>
      </c>
      <c r="H11" s="70">
        <v>67959</v>
      </c>
      <c r="I11" s="70">
        <v>68465</v>
      </c>
      <c r="J11" s="70">
        <v>69070</v>
      </c>
      <c r="K11" s="71">
        <v>69894</v>
      </c>
      <c r="L11" s="72">
        <v>70387</v>
      </c>
      <c r="M11" s="72">
        <v>71165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19291</v>
      </c>
      <c r="H12" s="70">
        <v>19585</v>
      </c>
      <c r="I12" s="70">
        <v>19515</v>
      </c>
      <c r="J12" s="70">
        <v>19101</v>
      </c>
      <c r="K12" s="71">
        <v>19539</v>
      </c>
      <c r="L12" s="73">
        <v>19930</v>
      </c>
      <c r="M12" s="73">
        <v>19753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617</v>
      </c>
      <c r="H13" s="70">
        <v>624</v>
      </c>
      <c r="I13" s="70">
        <v>649</v>
      </c>
      <c r="J13" s="70">
        <v>626</v>
      </c>
      <c r="K13" s="71">
        <v>621</v>
      </c>
      <c r="L13" s="73">
        <v>628</v>
      </c>
      <c r="M13" s="73">
        <v>642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77</v>
      </c>
      <c r="H14" s="65">
        <v>78</v>
      </c>
      <c r="I14" s="65">
        <v>73</v>
      </c>
      <c r="J14" s="65">
        <v>69</v>
      </c>
      <c r="K14" s="66">
        <v>64</v>
      </c>
      <c r="L14" s="68">
        <v>62</v>
      </c>
      <c r="M14" s="68">
        <v>73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540</v>
      </c>
      <c r="H15" s="65">
        <v>546</v>
      </c>
      <c r="I15" s="65">
        <v>576</v>
      </c>
      <c r="J15" s="65">
        <v>557</v>
      </c>
      <c r="K15" s="66">
        <v>557</v>
      </c>
      <c r="L15" s="68">
        <v>566</v>
      </c>
      <c r="M15" s="68">
        <v>569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8751</v>
      </c>
      <c r="H16" s="70">
        <v>9054</v>
      </c>
      <c r="I16" s="70">
        <v>8986</v>
      </c>
      <c r="J16" s="70">
        <v>8967</v>
      </c>
      <c r="K16" s="71">
        <v>9233</v>
      </c>
      <c r="L16" s="73">
        <v>9312</v>
      </c>
      <c r="M16" s="73">
        <v>8910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132</v>
      </c>
      <c r="H17" s="65">
        <v>132</v>
      </c>
      <c r="I17" s="65">
        <v>135</v>
      </c>
      <c r="J17" s="65">
        <v>132</v>
      </c>
      <c r="K17" s="66">
        <v>146</v>
      </c>
      <c r="L17" s="68">
        <v>143</v>
      </c>
      <c r="M17" s="68">
        <v>149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615</v>
      </c>
      <c r="H18" s="65">
        <v>642</v>
      </c>
      <c r="I18" s="65">
        <v>671</v>
      </c>
      <c r="J18" s="65">
        <v>693</v>
      </c>
      <c r="K18" s="66">
        <v>833</v>
      </c>
      <c r="L18" s="68">
        <v>865</v>
      </c>
      <c r="M18" s="68">
        <v>840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850</v>
      </c>
      <c r="H19" s="65">
        <v>816</v>
      </c>
      <c r="I19" s="65">
        <v>734</v>
      </c>
      <c r="J19" s="65">
        <v>775</v>
      </c>
      <c r="K19" s="66">
        <v>758</v>
      </c>
      <c r="L19" s="68">
        <v>737</v>
      </c>
      <c r="M19" s="68">
        <v>747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6920</v>
      </c>
      <c r="H20" s="65">
        <v>7239</v>
      </c>
      <c r="I20" s="65">
        <v>7232</v>
      </c>
      <c r="J20" s="65">
        <v>7203</v>
      </c>
      <c r="K20" s="66">
        <v>7322</v>
      </c>
      <c r="L20" s="68">
        <v>7405</v>
      </c>
      <c r="M20" s="68">
        <v>7018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80</v>
      </c>
      <c r="H21" s="65">
        <v>82</v>
      </c>
      <c r="I21" s="65">
        <v>84</v>
      </c>
      <c r="J21" s="65">
        <v>86</v>
      </c>
      <c r="K21" s="66">
        <v>88</v>
      </c>
      <c r="L21" s="68">
        <v>85</v>
      </c>
      <c r="M21" s="68">
        <v>79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154</v>
      </c>
      <c r="H22" s="65">
        <v>143</v>
      </c>
      <c r="I22" s="65">
        <v>130</v>
      </c>
      <c r="J22" s="65">
        <v>78</v>
      </c>
      <c r="K22" s="66">
        <v>86</v>
      </c>
      <c r="L22" s="68">
        <v>77</v>
      </c>
      <c r="M22" s="68">
        <v>77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6480</v>
      </c>
      <c r="H23" s="70">
        <v>6514</v>
      </c>
      <c r="I23" s="70">
        <v>6504</v>
      </c>
      <c r="J23" s="70">
        <v>6313</v>
      </c>
      <c r="K23" s="71">
        <v>6419</v>
      </c>
      <c r="L23" s="73">
        <v>6704</v>
      </c>
      <c r="M23" s="73">
        <v>6857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2958</v>
      </c>
      <c r="H24" s="65">
        <v>3102</v>
      </c>
      <c r="I24" s="65">
        <v>3135</v>
      </c>
      <c r="J24" s="65">
        <v>3120</v>
      </c>
      <c r="K24" s="66">
        <v>3187</v>
      </c>
      <c r="L24" s="68">
        <v>3420</v>
      </c>
      <c r="M24" s="68">
        <v>3496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2131</v>
      </c>
      <c r="H25" s="65">
        <v>2074</v>
      </c>
      <c r="I25" s="65">
        <v>2014</v>
      </c>
      <c r="J25" s="65">
        <v>1841</v>
      </c>
      <c r="K25" s="66">
        <v>1850</v>
      </c>
      <c r="L25" s="68">
        <v>1872</v>
      </c>
      <c r="M25" s="68">
        <v>1884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1391</v>
      </c>
      <c r="H26" s="65">
        <v>1338</v>
      </c>
      <c r="I26" s="65">
        <v>1355</v>
      </c>
      <c r="J26" s="65">
        <v>1352</v>
      </c>
      <c r="K26" s="66">
        <v>1382</v>
      </c>
      <c r="L26" s="68">
        <v>1412</v>
      </c>
      <c r="M26" s="68">
        <v>1477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3443</v>
      </c>
      <c r="H27" s="65">
        <v>3393</v>
      </c>
      <c r="I27" s="65">
        <v>3376</v>
      </c>
      <c r="J27" s="65">
        <v>3195</v>
      </c>
      <c r="K27" s="66">
        <v>3266</v>
      </c>
      <c r="L27" s="68">
        <v>3286</v>
      </c>
      <c r="M27" s="68">
        <v>3344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413</v>
      </c>
      <c r="H28" s="65">
        <v>408</v>
      </c>
      <c r="I28" s="65">
        <v>416</v>
      </c>
      <c r="J28" s="65">
        <v>369</v>
      </c>
      <c r="K28" s="66">
        <v>380</v>
      </c>
      <c r="L28" s="68">
        <v>378</v>
      </c>
      <c r="M28" s="68">
        <v>377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930</v>
      </c>
      <c r="H29" s="65">
        <v>897</v>
      </c>
      <c r="I29" s="65">
        <v>834</v>
      </c>
      <c r="J29" s="65">
        <v>809</v>
      </c>
      <c r="K29" s="66">
        <v>846</v>
      </c>
      <c r="L29" s="68">
        <v>927</v>
      </c>
      <c r="M29" s="68">
        <v>977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707</v>
      </c>
      <c r="H30" s="65">
        <v>688</v>
      </c>
      <c r="I30" s="65">
        <v>738</v>
      </c>
      <c r="J30" s="65">
        <v>703</v>
      </c>
      <c r="K30" s="66">
        <v>731</v>
      </c>
      <c r="L30" s="68">
        <v>689</v>
      </c>
      <c r="M30" s="68">
        <v>667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1393</v>
      </c>
      <c r="H31" s="65">
        <v>1400</v>
      </c>
      <c r="I31" s="65">
        <v>1388</v>
      </c>
      <c r="J31" s="65">
        <v>1314</v>
      </c>
      <c r="K31" s="66">
        <v>1309</v>
      </c>
      <c r="L31" s="68">
        <v>1292</v>
      </c>
      <c r="M31" s="68">
        <v>1323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14185</v>
      </c>
      <c r="H32" s="70">
        <v>14670</v>
      </c>
      <c r="I32" s="70">
        <v>15039</v>
      </c>
      <c r="J32" s="70">
        <v>15729</v>
      </c>
      <c r="K32" s="71">
        <v>16248</v>
      </c>
      <c r="L32" s="73">
        <v>16302</v>
      </c>
      <c r="M32" s="73">
        <v>16547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1938</v>
      </c>
      <c r="H33" s="70">
        <v>1805</v>
      </c>
      <c r="I33" s="70">
        <v>1873</v>
      </c>
      <c r="J33" s="70">
        <v>1971</v>
      </c>
      <c r="K33" s="71">
        <v>2024</v>
      </c>
      <c r="L33" s="73">
        <v>1908</v>
      </c>
      <c r="M33" s="73">
        <v>1963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939</v>
      </c>
      <c r="H34" s="65">
        <v>854</v>
      </c>
      <c r="I34" s="65">
        <v>904</v>
      </c>
      <c r="J34" s="65">
        <v>964</v>
      </c>
      <c r="K34" s="66">
        <v>1033</v>
      </c>
      <c r="L34" s="68">
        <v>931</v>
      </c>
      <c r="M34" s="68">
        <v>914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999</v>
      </c>
      <c r="H35" s="65">
        <v>951</v>
      </c>
      <c r="I35" s="65">
        <v>969</v>
      </c>
      <c r="J35" s="65">
        <v>1007</v>
      </c>
      <c r="K35" s="66">
        <v>991</v>
      </c>
      <c r="L35" s="68">
        <v>977</v>
      </c>
      <c r="M35" s="68">
        <v>1049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652</v>
      </c>
      <c r="H36" s="65">
        <v>665</v>
      </c>
      <c r="I36" s="65">
        <v>674</v>
      </c>
      <c r="J36" s="65">
        <v>713</v>
      </c>
      <c r="K36" s="66">
        <v>680</v>
      </c>
      <c r="L36" s="68">
        <v>641</v>
      </c>
      <c r="M36" s="68">
        <v>677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7155</v>
      </c>
      <c r="H37" s="70">
        <v>7647</v>
      </c>
      <c r="I37" s="70">
        <v>7812</v>
      </c>
      <c r="J37" s="70">
        <v>8054</v>
      </c>
      <c r="K37" s="71">
        <v>8307</v>
      </c>
      <c r="L37" s="73">
        <v>8336</v>
      </c>
      <c r="M37" s="73">
        <v>8430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5440</v>
      </c>
      <c r="H38" s="65">
        <v>5684</v>
      </c>
      <c r="I38" s="65">
        <v>5792</v>
      </c>
      <c r="J38" s="65">
        <v>5913</v>
      </c>
      <c r="K38" s="66">
        <v>6053</v>
      </c>
      <c r="L38" s="68">
        <v>6027</v>
      </c>
      <c r="M38" s="68">
        <v>6082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1715</v>
      </c>
      <c r="H39" s="65">
        <v>1963</v>
      </c>
      <c r="I39" s="65">
        <v>2020</v>
      </c>
      <c r="J39" s="65">
        <v>2141</v>
      </c>
      <c r="K39" s="66">
        <v>2254</v>
      </c>
      <c r="L39" s="68">
        <v>2309</v>
      </c>
      <c r="M39" s="68">
        <v>2348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5092</v>
      </c>
      <c r="H40" s="70">
        <v>5218</v>
      </c>
      <c r="I40" s="70">
        <v>5354</v>
      </c>
      <c r="J40" s="70">
        <v>5704</v>
      </c>
      <c r="K40" s="71">
        <v>5917</v>
      </c>
      <c r="L40" s="73">
        <v>6058</v>
      </c>
      <c r="M40" s="73">
        <v>6154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3115</v>
      </c>
      <c r="H41" s="65">
        <v>3186</v>
      </c>
      <c r="I41" s="65">
        <v>3313</v>
      </c>
      <c r="J41" s="65">
        <v>3563</v>
      </c>
      <c r="K41" s="66">
        <v>3646</v>
      </c>
      <c r="L41" s="68">
        <v>3751</v>
      </c>
      <c r="M41" s="68">
        <v>3879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2608</v>
      </c>
      <c r="H42" s="65">
        <v>2676</v>
      </c>
      <c r="I42" s="65">
        <v>2795</v>
      </c>
      <c r="J42" s="65">
        <v>3017</v>
      </c>
      <c r="K42" s="66">
        <v>3073</v>
      </c>
      <c r="L42" s="68">
        <v>3146</v>
      </c>
      <c r="M42" s="68">
        <v>3233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1583</v>
      </c>
      <c r="J43" s="65">
        <v>1711</v>
      </c>
      <c r="K43" s="66">
        <v>1745</v>
      </c>
      <c r="L43" s="68">
        <v>1797</v>
      </c>
      <c r="M43" s="68">
        <v>1837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1594</v>
      </c>
      <c r="H44" s="65">
        <v>1610</v>
      </c>
      <c r="I44" s="65">
        <v>1590</v>
      </c>
      <c r="J44" s="65">
        <v>1656</v>
      </c>
      <c r="K44" s="66">
        <v>1709</v>
      </c>
      <c r="L44" s="68">
        <v>1730</v>
      </c>
      <c r="M44" s="68">
        <v>1708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734</v>
      </c>
      <c r="H45" s="65">
        <v>699</v>
      </c>
      <c r="I45" s="65">
        <v>650</v>
      </c>
      <c r="J45" s="65">
        <v>658</v>
      </c>
      <c r="K45" s="66">
        <v>664</v>
      </c>
      <c r="L45" s="68">
        <v>656</v>
      </c>
      <c r="M45" s="68">
        <v>661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202</v>
      </c>
      <c r="H46" s="65">
        <v>191</v>
      </c>
      <c r="I46" s="65">
        <v>191</v>
      </c>
      <c r="J46" s="65">
        <v>185</v>
      </c>
      <c r="K46" s="66">
        <v>195</v>
      </c>
      <c r="L46" s="68">
        <v>198</v>
      </c>
      <c r="M46" s="68">
        <v>197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465</v>
      </c>
      <c r="H47" s="65">
        <v>516</v>
      </c>
      <c r="I47" s="65">
        <v>544</v>
      </c>
      <c r="J47" s="65">
        <v>591</v>
      </c>
      <c r="K47" s="66">
        <v>616</v>
      </c>
      <c r="L47" s="68">
        <v>637</v>
      </c>
      <c r="M47" s="68">
        <v>615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67</v>
      </c>
      <c r="H48" s="65">
        <v>71</v>
      </c>
      <c r="I48" s="65">
        <v>106</v>
      </c>
      <c r="J48" s="65">
        <v>129</v>
      </c>
      <c r="K48" s="66">
        <v>207</v>
      </c>
      <c r="L48" s="68">
        <v>216</v>
      </c>
      <c r="M48" s="68">
        <v>194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316</v>
      </c>
      <c r="H49" s="65">
        <v>351</v>
      </c>
      <c r="I49" s="65">
        <v>345</v>
      </c>
      <c r="J49" s="65">
        <v>356</v>
      </c>
      <c r="K49" s="66">
        <v>355</v>
      </c>
      <c r="L49" s="68">
        <v>361</v>
      </c>
      <c r="M49" s="68">
        <v>373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21012</v>
      </c>
      <c r="H50" s="70">
        <v>21248</v>
      </c>
      <c r="I50" s="70">
        <v>21316</v>
      </c>
      <c r="J50" s="70">
        <v>21514</v>
      </c>
      <c r="K50" s="71">
        <v>21044</v>
      </c>
      <c r="L50" s="73">
        <v>20777</v>
      </c>
      <c r="M50" s="73">
        <v>21039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7211</v>
      </c>
      <c r="H51" s="70">
        <v>7193</v>
      </c>
      <c r="I51" s="70">
        <v>7265</v>
      </c>
      <c r="J51" s="70">
        <v>7556</v>
      </c>
      <c r="K51" s="71">
        <v>7392</v>
      </c>
      <c r="L51" s="73">
        <v>7206</v>
      </c>
      <c r="M51" s="73">
        <v>7263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2220</v>
      </c>
      <c r="H52" s="65">
        <v>2270</v>
      </c>
      <c r="I52" s="65">
        <v>2292</v>
      </c>
      <c r="J52" s="65">
        <v>2268</v>
      </c>
      <c r="K52" s="66">
        <v>2218</v>
      </c>
      <c r="L52" s="68">
        <v>2220</v>
      </c>
      <c r="M52" s="68">
        <v>2366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4991</v>
      </c>
      <c r="H53" s="65">
        <v>4923</v>
      </c>
      <c r="I53" s="65">
        <v>4973</v>
      </c>
      <c r="J53" s="65">
        <v>5288</v>
      </c>
      <c r="K53" s="66">
        <v>5174</v>
      </c>
      <c r="L53" s="68">
        <v>4986</v>
      </c>
      <c r="M53" s="68">
        <v>4897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8282</v>
      </c>
      <c r="H54" s="70">
        <v>8329</v>
      </c>
      <c r="I54" s="70">
        <v>8372</v>
      </c>
      <c r="J54" s="70">
        <v>8196</v>
      </c>
      <c r="K54" s="71">
        <v>7862</v>
      </c>
      <c r="L54" s="73">
        <v>7752</v>
      </c>
      <c r="M54" s="73">
        <v>7827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8282</v>
      </c>
      <c r="H55" s="65">
        <v>8329</v>
      </c>
      <c r="I55" s="65">
        <v>8372</v>
      </c>
      <c r="J55" s="65">
        <v>8196</v>
      </c>
      <c r="K55" s="66">
        <v>7862</v>
      </c>
      <c r="L55" s="68">
        <v>7752</v>
      </c>
      <c r="M55" s="68">
        <v>7827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5519</v>
      </c>
      <c r="H56" s="70">
        <v>5726</v>
      </c>
      <c r="I56" s="70">
        <v>5679</v>
      </c>
      <c r="J56" s="70">
        <v>5762</v>
      </c>
      <c r="K56" s="71">
        <v>5790</v>
      </c>
      <c r="L56" s="73">
        <v>5819</v>
      </c>
      <c r="M56" s="73">
        <v>5949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2677</v>
      </c>
      <c r="H57" s="65">
        <v>2673</v>
      </c>
      <c r="I57" s="65">
        <v>2630</v>
      </c>
      <c r="J57" s="65">
        <v>2555</v>
      </c>
      <c r="K57" s="66">
        <v>2555</v>
      </c>
      <c r="L57" s="68">
        <v>2468</v>
      </c>
      <c r="M57" s="68">
        <v>2469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1255</v>
      </c>
      <c r="H58" s="65">
        <v>1246</v>
      </c>
      <c r="I58" s="65">
        <v>1212</v>
      </c>
      <c r="J58" s="65">
        <v>1223</v>
      </c>
      <c r="K58" s="66">
        <v>1243</v>
      </c>
      <c r="L58" s="68">
        <v>1175</v>
      </c>
      <c r="M58" s="68">
        <v>1147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1005</v>
      </c>
      <c r="H59" s="65">
        <v>1002</v>
      </c>
      <c r="I59" s="65">
        <v>987</v>
      </c>
      <c r="J59" s="65">
        <v>906</v>
      </c>
      <c r="K59" s="66">
        <v>879</v>
      </c>
      <c r="L59" s="68">
        <v>859</v>
      </c>
      <c r="M59" s="68">
        <v>885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2071</v>
      </c>
      <c r="H60" s="65">
        <v>2081</v>
      </c>
      <c r="I60" s="65">
        <v>2090</v>
      </c>
      <c r="J60" s="65">
        <v>2199</v>
      </c>
      <c r="K60" s="66">
        <v>2257</v>
      </c>
      <c r="L60" s="68">
        <v>2392</v>
      </c>
      <c r="M60" s="68">
        <v>2533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771</v>
      </c>
      <c r="H61" s="65">
        <v>972</v>
      </c>
      <c r="I61" s="65">
        <v>959</v>
      </c>
      <c r="J61" s="65">
        <v>1008</v>
      </c>
      <c r="K61" s="66">
        <v>978</v>
      </c>
      <c r="L61" s="68">
        <v>959</v>
      </c>
      <c r="M61" s="68">
        <v>947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1410</v>
      </c>
      <c r="H62" s="70">
        <v>1448</v>
      </c>
      <c r="I62" s="70">
        <v>1410</v>
      </c>
      <c r="J62" s="70">
        <v>1466</v>
      </c>
      <c r="K62" s="71">
        <v>1438</v>
      </c>
      <c r="L62" s="73">
        <v>1481</v>
      </c>
      <c r="M62" s="73">
        <v>1544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1410</v>
      </c>
      <c r="H63" s="65">
        <v>1448</v>
      </c>
      <c r="I63" s="65">
        <v>1410</v>
      </c>
      <c r="J63" s="65">
        <v>1466</v>
      </c>
      <c r="K63" s="66">
        <v>1438</v>
      </c>
      <c r="L63" s="68">
        <v>1481</v>
      </c>
      <c r="M63" s="68">
        <v>1544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417</v>
      </c>
      <c r="H64" s="65">
        <v>421</v>
      </c>
      <c r="I64" s="65">
        <v>434</v>
      </c>
      <c r="J64" s="65">
        <v>452</v>
      </c>
      <c r="K64" s="66">
        <v>469</v>
      </c>
      <c r="L64" s="68">
        <v>499</v>
      </c>
      <c r="M64" s="68">
        <v>533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35</v>
      </c>
      <c r="H65" s="65">
        <v>35</v>
      </c>
      <c r="I65" s="65">
        <v>29</v>
      </c>
      <c r="J65" s="65">
        <v>31</v>
      </c>
      <c r="K65" s="66">
        <v>31</v>
      </c>
      <c r="L65" s="68">
        <v>38</v>
      </c>
      <c r="M65" s="68">
        <v>45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958</v>
      </c>
      <c r="H66" s="65">
        <v>992</v>
      </c>
      <c r="I66" s="65">
        <v>947</v>
      </c>
      <c r="J66" s="65">
        <v>983</v>
      </c>
      <c r="K66" s="66">
        <v>938</v>
      </c>
      <c r="L66" s="68">
        <v>944</v>
      </c>
      <c r="M66" s="68">
        <v>966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10182</v>
      </c>
      <c r="H67" s="70">
        <v>10157</v>
      </c>
      <c r="I67" s="70">
        <v>10423</v>
      </c>
      <c r="J67" s="70">
        <v>10501</v>
      </c>
      <c r="K67" s="71">
        <v>10867</v>
      </c>
      <c r="L67" s="73">
        <v>11138</v>
      </c>
      <c r="M67" s="73">
        <v>11547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556</v>
      </c>
      <c r="H68" s="70">
        <v>587</v>
      </c>
      <c r="I68" s="70">
        <v>613</v>
      </c>
      <c r="J68" s="70">
        <v>687</v>
      </c>
      <c r="K68" s="71">
        <v>674</v>
      </c>
      <c r="L68" s="73">
        <v>633</v>
      </c>
      <c r="M68" s="73">
        <v>629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554</v>
      </c>
      <c r="H69" s="65">
        <v>586</v>
      </c>
      <c r="I69" s="65">
        <v>603</v>
      </c>
      <c r="J69" s="65">
        <v>678</v>
      </c>
      <c r="K69" s="66">
        <v>667</v>
      </c>
      <c r="L69" s="68">
        <v>629</v>
      </c>
      <c r="M69" s="68">
        <v>624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516</v>
      </c>
      <c r="H70" s="65">
        <v>544</v>
      </c>
      <c r="I70" s="65">
        <v>559</v>
      </c>
      <c r="J70" s="65">
        <v>633</v>
      </c>
      <c r="K70" s="66">
        <v>624</v>
      </c>
      <c r="L70" s="68">
        <v>583</v>
      </c>
      <c r="M70" s="68">
        <v>573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8046</v>
      </c>
      <c r="H71" s="70">
        <v>7929</v>
      </c>
      <c r="I71" s="70">
        <v>8171</v>
      </c>
      <c r="J71" s="70">
        <v>8132</v>
      </c>
      <c r="K71" s="71">
        <v>8409</v>
      </c>
      <c r="L71" s="73">
        <v>8672</v>
      </c>
      <c r="M71" s="73">
        <v>8984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5420</v>
      </c>
      <c r="H72" s="65">
        <v>5322</v>
      </c>
      <c r="I72" s="65">
        <v>5486</v>
      </c>
      <c r="J72" s="65">
        <v>5309</v>
      </c>
      <c r="K72" s="66">
        <v>5461</v>
      </c>
      <c r="L72" s="68">
        <v>5618</v>
      </c>
      <c r="M72" s="68">
        <v>5776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4416</v>
      </c>
      <c r="H73" s="65">
        <v>4357</v>
      </c>
      <c r="I73" s="65">
        <v>4457</v>
      </c>
      <c r="J73" s="65">
        <v>4194</v>
      </c>
      <c r="K73" s="66">
        <v>4374</v>
      </c>
      <c r="L73" s="68">
        <v>4598</v>
      </c>
      <c r="M73" s="68">
        <v>4689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2626</v>
      </c>
      <c r="H74" s="65">
        <v>2607</v>
      </c>
      <c r="I74" s="65">
        <v>2685</v>
      </c>
      <c r="J74" s="65">
        <v>2823</v>
      </c>
      <c r="K74" s="66">
        <v>2948</v>
      </c>
      <c r="L74" s="68">
        <v>3054</v>
      </c>
      <c r="M74" s="68">
        <v>3208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2216</v>
      </c>
      <c r="H75" s="70">
        <v>2204</v>
      </c>
      <c r="I75" s="70">
        <v>2267</v>
      </c>
      <c r="J75" s="70">
        <v>2307</v>
      </c>
      <c r="K75" s="71">
        <v>2360</v>
      </c>
      <c r="L75" s="73">
        <v>2421</v>
      </c>
      <c r="M75" s="73">
        <v>2516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1580</v>
      </c>
      <c r="H76" s="65">
        <v>1641</v>
      </c>
      <c r="I76" s="65">
        <v>1639</v>
      </c>
      <c r="J76" s="65">
        <v>1682</v>
      </c>
      <c r="K76" s="66">
        <v>1784</v>
      </c>
      <c r="L76" s="68">
        <v>1833</v>
      </c>
      <c r="M76" s="68">
        <v>1934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1580</v>
      </c>
      <c r="H77" s="65">
        <v>1641</v>
      </c>
      <c r="I77" s="65">
        <v>1639</v>
      </c>
      <c r="J77" s="65">
        <v>1682</v>
      </c>
      <c r="K77" s="66">
        <v>1784</v>
      </c>
      <c r="L77" s="68">
        <v>1833</v>
      </c>
      <c r="M77" s="68">
        <v>1934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1112</v>
      </c>
      <c r="H78" s="65">
        <v>851</v>
      </c>
      <c r="I78" s="65">
        <v>762</v>
      </c>
      <c r="J78" s="65">
        <v>759</v>
      </c>
      <c r="K78" s="66">
        <v>758</v>
      </c>
      <c r="L78" s="68">
        <v>759</v>
      </c>
      <c r="M78" s="68">
        <v>735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25" activePane="bottomRight" state="frozen"/>
      <selection activeCell="B3" sqref="B3"/>
      <selection pane="topRight" activeCell="B3" sqref="B3"/>
      <selection pane="bottomLeft" activeCell="B3" sqref="B3"/>
      <selection pane="bottomRight" activeCell="M52" sqref="M52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1.2851562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SVB.HAM.Ber.!G11</f>
        <v>53827</v>
      </c>
      <c r="G11" s="86">
        <f>SVB.HAM.Ber.!H11</f>
        <v>53966</v>
      </c>
      <c r="H11" s="86">
        <f>SVB.HAM.Ber.!I11</f>
        <v>54910</v>
      </c>
      <c r="I11" s="86">
        <f>SVB.HAM.Ber.!J11</f>
        <v>56284</v>
      </c>
      <c r="J11" s="86">
        <f>SVB.HAM.Ber.!K11</f>
        <v>57787</v>
      </c>
      <c r="K11" s="86">
        <f>SVB.HAM.Ber.!L11</f>
        <v>59249</v>
      </c>
      <c r="L11" s="86">
        <f>SVB.HAM.Ber.!M11</f>
        <v>60428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SVB.HAM.Ber.!G14+SVB.HAM.Ber.!G15</f>
        <v>752</v>
      </c>
      <c r="G12" s="92">
        <f>SVB.HAM.Ber.!H14+SVB.HAM.Ber.!H15</f>
        <v>735</v>
      </c>
      <c r="H12" s="92">
        <f>SVB.HAM.Ber.!I14+SVB.HAM.Ber.!I15</f>
        <v>757</v>
      </c>
      <c r="I12" s="92">
        <f>SVB.HAM.Ber.!J14+SVB.HAM.Ber.!J15</f>
        <v>745</v>
      </c>
      <c r="J12" s="92">
        <f>SVB.HAM.Ber.!K14+SVB.HAM.Ber.!K15</f>
        <v>758</v>
      </c>
      <c r="K12" s="92">
        <f>SVB.HAM.Ber.!L14+SVB.HAM.Ber.!L15</f>
        <v>793</v>
      </c>
      <c r="L12" s="92">
        <f>SVB.HAM.Ber.!M14+SVB.HAM.Ber.!M15</f>
        <v>801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SVB.HAM.Ber.!G17+SVB.HAM.Ber.!G18+SVB.HAM.Ber.!G19+SVB.HAM.Ber.!G20+SVB.HAM.Ber.!G24+SVB.HAM.Ber.!G25+SVB.HAM.Ber.!G26+SVB.HAM.Ber.!G21+SVB.HAM.Ber.!G34</f>
        <v>10472</v>
      </c>
      <c r="G13" s="92">
        <f>SVB.HAM.Ber.!H17+SVB.HAM.Ber.!H18+SVB.HAM.Ber.!H19+SVB.HAM.Ber.!H20+SVB.HAM.Ber.!H24+SVB.HAM.Ber.!H25+SVB.HAM.Ber.!H26+SVB.HAM.Ber.!H21+SVB.HAM.Ber.!H34</f>
        <v>10381</v>
      </c>
      <c r="H13" s="92">
        <f>SVB.HAM.Ber.!I17+SVB.HAM.Ber.!I18+SVB.HAM.Ber.!I19+SVB.HAM.Ber.!I20+SVB.HAM.Ber.!I24+SVB.HAM.Ber.!I25+SVB.HAM.Ber.!I26+SVB.HAM.Ber.!I21+SVB.HAM.Ber.!I34</f>
        <v>10426</v>
      </c>
      <c r="I13" s="92">
        <f>SVB.HAM.Ber.!J17+SVB.HAM.Ber.!J18+SVB.HAM.Ber.!J19+SVB.HAM.Ber.!J20+SVB.HAM.Ber.!J24+SVB.HAM.Ber.!J25+SVB.HAM.Ber.!J26+SVB.HAM.Ber.!J21+SVB.HAM.Ber.!J34</f>
        <v>10626</v>
      </c>
      <c r="J13" s="92">
        <f>SVB.HAM.Ber.!K17+SVB.HAM.Ber.!K18+SVB.HAM.Ber.!K19+SVB.HAM.Ber.!K20+SVB.HAM.Ber.!K24+SVB.HAM.Ber.!K25+SVB.HAM.Ber.!K26+SVB.HAM.Ber.!K21+SVB.HAM.Ber.!K34</f>
        <v>10692</v>
      </c>
      <c r="K13" s="92">
        <f>SVB.HAM.Ber.!L17+SVB.HAM.Ber.!L18+SVB.HAM.Ber.!L19+SVB.HAM.Ber.!L20+SVB.HAM.Ber.!L24+SVB.HAM.Ber.!L25+SVB.HAM.Ber.!L26+SVB.HAM.Ber.!L21+SVB.HAM.Ber.!L34</f>
        <v>10262</v>
      </c>
      <c r="L13" s="92">
        <f>SVB.HAM.Ber.!M17+SVB.HAM.Ber.!M18+SVB.HAM.Ber.!M19+SVB.HAM.Ber.!M20+SVB.HAM.Ber.!M24+SVB.HAM.Ber.!M25+SVB.HAM.Ber.!M26+SVB.HAM.Ber.!M21+SVB.HAM.Ber.!M34</f>
        <v>10442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SVB.HAM.Ber.!G28+SVB.HAM.Ber.!G29+SVB.HAM.Ber.!G30+SVB.HAM.Ber.!G31</f>
        <v>3373</v>
      </c>
      <c r="G14" s="92">
        <f>SVB.HAM.Ber.!H28+SVB.HAM.Ber.!H29+SVB.HAM.Ber.!H30+SVB.HAM.Ber.!H31</f>
        <v>3372</v>
      </c>
      <c r="H14" s="92">
        <f>SVB.HAM.Ber.!I28+SVB.HAM.Ber.!I29+SVB.HAM.Ber.!I30+SVB.HAM.Ber.!I31</f>
        <v>3377</v>
      </c>
      <c r="I14" s="92">
        <f>SVB.HAM.Ber.!J28+SVB.HAM.Ber.!J29+SVB.HAM.Ber.!J30+SVB.HAM.Ber.!J31</f>
        <v>3490</v>
      </c>
      <c r="J14" s="92">
        <f>SVB.HAM.Ber.!K28+SVB.HAM.Ber.!K29+SVB.HAM.Ber.!K30+SVB.HAM.Ber.!K31</f>
        <v>3680</v>
      </c>
      <c r="K14" s="92">
        <f>SVB.HAM.Ber.!L28+SVB.HAM.Ber.!L29+SVB.HAM.Ber.!L30+SVB.HAM.Ber.!L31</f>
        <v>3929</v>
      </c>
      <c r="L14" s="92">
        <f>SVB.HAM.Ber.!M28+SVB.HAM.Ber.!M29+SVB.HAM.Ber.!M30+SVB.HAM.Ber.!M31</f>
        <v>3999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SVB.HAM.Ber.!G64+SVB.HAM.Ber.!G65+SVB.HAM.Ber.!G66</f>
        <v>1049</v>
      </c>
      <c r="G15" s="92">
        <f>SVB.HAM.Ber.!H64+SVB.HAM.Ber.!H65+SVB.HAM.Ber.!H66</f>
        <v>1053</v>
      </c>
      <c r="H15" s="92">
        <f>SVB.HAM.Ber.!I64+SVB.HAM.Ber.!I65+SVB.HAM.Ber.!I66</f>
        <v>1032</v>
      </c>
      <c r="I15" s="92">
        <f>SVB.HAM.Ber.!J64+SVB.HAM.Ber.!J65+SVB.HAM.Ber.!J66</f>
        <v>1046</v>
      </c>
      <c r="J15" s="92">
        <f>SVB.HAM.Ber.!K64+SVB.HAM.Ber.!K65+SVB.HAM.Ber.!K66</f>
        <v>1058</v>
      </c>
      <c r="K15" s="92">
        <f>SVB.HAM.Ber.!L64+SVB.HAM.Ber.!L65+SVB.HAM.Ber.!L66</f>
        <v>1114</v>
      </c>
      <c r="L15" s="92">
        <f>SVB.HAM.Ber.!M64+SVB.HAM.Ber.!M65+SVB.HAM.Ber.!M66</f>
        <v>1201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SVB.HAM.Ber.!G72+SVB.HAM.Ber.!G74+SVB.HAM.Ber.!G69+SVB.HAM.Ber.!G77</f>
        <v>8465</v>
      </c>
      <c r="G16" s="92">
        <f>SVB.HAM.Ber.!H72+SVB.HAM.Ber.!H74+SVB.HAM.Ber.!H69+SVB.HAM.Ber.!H77</f>
        <v>8392</v>
      </c>
      <c r="H16" s="92">
        <f>SVB.HAM.Ber.!I72+SVB.HAM.Ber.!I74+SVB.HAM.Ber.!I69+SVB.HAM.Ber.!I77</f>
        <v>8730</v>
      </c>
      <c r="I16" s="92">
        <f>SVB.HAM.Ber.!J72+SVB.HAM.Ber.!J74+SVB.HAM.Ber.!J69+SVB.HAM.Ber.!J77</f>
        <v>9017</v>
      </c>
      <c r="J16" s="92">
        <f>SVB.HAM.Ber.!K72+SVB.HAM.Ber.!K74+SVB.HAM.Ber.!K69+SVB.HAM.Ber.!K77</f>
        <v>9593</v>
      </c>
      <c r="K16" s="92">
        <f>SVB.HAM.Ber.!L72+SVB.HAM.Ber.!L74+SVB.HAM.Ber.!L69+SVB.HAM.Ber.!L77</f>
        <v>10097</v>
      </c>
      <c r="L16" s="92">
        <f>SVB.HAM.Ber.!M72+SVB.HAM.Ber.!M74+SVB.HAM.Ber.!M69+SVB.HAM.Ber.!M77</f>
        <v>10424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SVB.HAM.Ber.!G52+SVB.HAM.Ber.!G53+SVB.HAM.Ber.!G35</f>
        <v>6706</v>
      </c>
      <c r="G17" s="92">
        <f>SVB.HAM.Ber.!H52+SVB.HAM.Ber.!H53+SVB.HAM.Ber.!H35</f>
        <v>6952</v>
      </c>
      <c r="H17" s="92">
        <f>SVB.HAM.Ber.!I52+SVB.HAM.Ber.!I53+SVB.HAM.Ber.!I35</f>
        <v>7074</v>
      </c>
      <c r="I17" s="92">
        <f>SVB.HAM.Ber.!J52+SVB.HAM.Ber.!J53+SVB.HAM.Ber.!J35</f>
        <v>7157</v>
      </c>
      <c r="J17" s="92">
        <f>SVB.HAM.Ber.!K52+SVB.HAM.Ber.!K53+SVB.HAM.Ber.!K35</f>
        <v>7313</v>
      </c>
      <c r="K17" s="92">
        <f>SVB.HAM.Ber.!L52+SVB.HAM.Ber.!L53+SVB.HAM.Ber.!L35</f>
        <v>7238</v>
      </c>
      <c r="L17" s="92">
        <f>SVB.HAM.Ber.!M52+SVB.HAM.Ber.!M53+SVB.HAM.Ber.!M35</f>
        <v>7257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SVB.HAM.Ber.!G55+SVB.HAM.Ber.!G57+SVB.HAM.Ber.!G60</f>
        <v>9855</v>
      </c>
      <c r="G18" s="92">
        <f>SVB.HAM.Ber.!H55+SVB.HAM.Ber.!H57+SVB.HAM.Ber.!H60</f>
        <v>9837</v>
      </c>
      <c r="H18" s="92">
        <f>SVB.HAM.Ber.!I55+SVB.HAM.Ber.!I57+SVB.HAM.Ber.!I60</f>
        <v>9850</v>
      </c>
      <c r="I18" s="92">
        <f>SVB.HAM.Ber.!J55+SVB.HAM.Ber.!J57+SVB.HAM.Ber.!J60</f>
        <v>9845</v>
      </c>
      <c r="J18" s="92">
        <f>SVB.HAM.Ber.!K55+SVB.HAM.Ber.!K57+SVB.HAM.Ber.!K60</f>
        <v>9819</v>
      </c>
      <c r="K18" s="92">
        <f>SVB.HAM.Ber.!L55+SVB.HAM.Ber.!L57+SVB.HAM.Ber.!L60</f>
        <v>10094</v>
      </c>
      <c r="L18" s="92">
        <f>SVB.HAM.Ber.!M55+SVB.HAM.Ber.!M57+SVB.HAM.Ber.!M60</f>
        <v>10221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SVB.HAM.Ber.!G38+SVB.HAM.Ber.!G39+SVB.HAM.Ber.!G41+SVB.HAM.Ber.!G44</f>
        <v>11327</v>
      </c>
      <c r="G19" s="92">
        <f>SVB.HAM.Ber.!H38+SVB.HAM.Ber.!H39+SVB.HAM.Ber.!H41+SVB.HAM.Ber.!H44</f>
        <v>11647</v>
      </c>
      <c r="H19" s="92">
        <f>SVB.HAM.Ber.!I38+SVB.HAM.Ber.!I39+SVB.HAM.Ber.!I41+SVB.HAM.Ber.!I44</f>
        <v>12056</v>
      </c>
      <c r="I19" s="92">
        <f>SVB.HAM.Ber.!J38+SVB.HAM.Ber.!J39+SVB.HAM.Ber.!J41+SVB.HAM.Ber.!J44</f>
        <v>12733</v>
      </c>
      <c r="J19" s="92">
        <f>SVB.HAM.Ber.!K38+SVB.HAM.Ber.!K39+SVB.HAM.Ber.!K41+SVB.HAM.Ber.!K44</f>
        <v>13047</v>
      </c>
      <c r="K19" s="92">
        <f>SVB.HAM.Ber.!L38+SVB.HAM.Ber.!L39+SVB.HAM.Ber.!L41+SVB.HAM.Ber.!L44</f>
        <v>13601</v>
      </c>
      <c r="L19" s="92">
        <f>SVB.HAM.Ber.!M38+SVB.HAM.Ber.!M39+SVB.HAM.Ber.!M41+SVB.HAM.Ber.!M44</f>
        <v>13868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SVB.HAM.Ber.!G48+SVB.HAM.Ber.!G61+SVB.HAM.Ber.!G49+SVB.HAM.Ber.!G22</f>
        <v>756</v>
      </c>
      <c r="G20" s="92">
        <f>SVB.HAM.Ber.!H48+SVB.HAM.Ber.!H61+SVB.HAM.Ber.!H49+SVB.HAM.Ber.!H22</f>
        <v>744</v>
      </c>
      <c r="H20" s="92">
        <f>SVB.HAM.Ber.!I48+SVB.HAM.Ber.!I61+SVB.HAM.Ber.!I49+SVB.HAM.Ber.!I22</f>
        <v>798</v>
      </c>
      <c r="I20" s="92">
        <f>SVB.HAM.Ber.!J48+SVB.HAM.Ber.!J61+SVB.HAM.Ber.!J49+SVB.HAM.Ber.!J22</f>
        <v>779</v>
      </c>
      <c r="J20" s="92">
        <f>SVB.HAM.Ber.!K48+SVB.HAM.Ber.!K61+SVB.HAM.Ber.!K49+SVB.HAM.Ber.!K22</f>
        <v>967</v>
      </c>
      <c r="K20" s="92">
        <f>SVB.HAM.Ber.!L48+SVB.HAM.Ber.!L61+SVB.HAM.Ber.!L49+SVB.HAM.Ber.!L22</f>
        <v>1236</v>
      </c>
      <c r="L20" s="92">
        <f>SVB.HAM.Ber.!M48+SVB.HAM.Ber.!M61+SVB.HAM.Ber.!M49+SVB.HAM.Ber.!M22</f>
        <v>1327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1</v>
      </c>
      <c r="G21" s="92">
        <f>G11-G12-G13-G14-G15-G16-G17-G18-G19-G20-G22</f>
        <v>1</v>
      </c>
      <c r="H21" s="92">
        <f>H11-H12-H13-H14-H15-H16-H17-H18-H19-H20-H22</f>
        <v>1</v>
      </c>
      <c r="I21" s="92">
        <f t="shared" ref="I21:L21" si="0">I11-I12-I13-I14-I15-I16-I17-I18-I19-I20-I22</f>
        <v>3</v>
      </c>
      <c r="J21" s="92">
        <f t="shared" si="0"/>
        <v>3</v>
      </c>
      <c r="K21" s="92">
        <f t="shared" ref="K21" si="1">K11-K12-K13-K14-K15-K16-K17-K18-K19-K20-K22</f>
        <v>24</v>
      </c>
      <c r="L21" s="92">
        <f t="shared" si="0"/>
        <v>7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SVB.HAM.Ber.!G78</f>
        <v>1071</v>
      </c>
      <c r="G22" s="43">
        <f>SVB.HAM.Ber.!H78</f>
        <v>852</v>
      </c>
      <c r="H22" s="43">
        <f>SVB.HAM.Ber.!I78</f>
        <v>809</v>
      </c>
      <c r="I22" s="43">
        <f>SVB.HAM.Ber.!J78</f>
        <v>843</v>
      </c>
      <c r="J22" s="43">
        <f>SVB.HAM.Ber.!K78</f>
        <v>857</v>
      </c>
      <c r="K22" s="43">
        <f>SVB.HAM.Ber.!L78</f>
        <v>861</v>
      </c>
      <c r="L22" s="43">
        <f>SVB.HAM.Ber.!M78</f>
        <v>881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53827</v>
      </c>
      <c r="G23" s="91">
        <f>SUM(G12:G22)</f>
        <v>53966</v>
      </c>
      <c r="H23" s="91">
        <f>SUM(H12:H22)</f>
        <v>54910</v>
      </c>
      <c r="I23" s="91">
        <f t="shared" ref="I23:L23" si="2">SUM(I12:I22)</f>
        <v>56284</v>
      </c>
      <c r="J23" s="91">
        <f t="shared" si="2"/>
        <v>57787</v>
      </c>
      <c r="K23" s="91">
        <f>SUM(K12:K22)</f>
        <v>59249</v>
      </c>
      <c r="L23" s="91">
        <f t="shared" si="2"/>
        <v>60428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11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53827</v>
      </c>
      <c r="G36" s="86">
        <v>53966</v>
      </c>
      <c r="H36" s="86">
        <v>54910</v>
      </c>
      <c r="I36" s="86">
        <v>56284</v>
      </c>
      <c r="J36" s="94">
        <v>57787</v>
      </c>
      <c r="K36" s="94">
        <f>K11</f>
        <v>59249</v>
      </c>
      <c r="L36" s="94">
        <f>L11</f>
        <v>60428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1.3970683857543611</v>
      </c>
      <c r="G37" s="96">
        <f>G12/$G$36*100</f>
        <v>1.3619686469258423</v>
      </c>
      <c r="H37" s="96">
        <f>H12/$H$11*100</f>
        <v>1.3786195592788197</v>
      </c>
      <c r="I37" s="96">
        <f>I12/$I$11*100</f>
        <v>1.3236443749555824</v>
      </c>
      <c r="J37" s="96">
        <f>J12/$J$11*100</f>
        <v>1.3117137072351914</v>
      </c>
      <c r="K37" s="96">
        <f>K12/$K$11*100</f>
        <v>1.3384192138263937</v>
      </c>
      <c r="L37" s="96">
        <f>L12/$L$11*100</f>
        <v>1.3255444495929039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19.454920393111262</v>
      </c>
      <c r="G38" s="96">
        <f t="shared" ref="G38:G47" si="4">G13/$G$36*100</f>
        <v>19.236185746581182</v>
      </c>
      <c r="H38" s="96">
        <f t="shared" ref="H38:H47" si="5">H13/$H$11*100</f>
        <v>18.987433982881079</v>
      </c>
      <c r="I38" s="96">
        <f t="shared" ref="I38:I47" si="6">I13/$I$11*100</f>
        <v>18.879255205742307</v>
      </c>
      <c r="J38" s="96">
        <f t="shared" ref="J38:J47" si="7">J13/$J$11*100</f>
        <v>18.502431342689533</v>
      </c>
      <c r="K38" s="96">
        <f t="shared" ref="K38:K47" si="8">K13/$K$11*100</f>
        <v>17.32012354638897</v>
      </c>
      <c r="L38" s="96">
        <f t="shared" ref="L38:L47" si="9">L13/$L$11*100</f>
        <v>17.280068842258554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6.2663718951455589</v>
      </c>
      <c r="G39" s="96">
        <f t="shared" si="4"/>
        <v>6.2483786087536597</v>
      </c>
      <c r="H39" s="96">
        <f t="shared" si="5"/>
        <v>6.1500637406665453</v>
      </c>
      <c r="I39" s="96">
        <f t="shared" si="6"/>
        <v>6.2006964679127279</v>
      </c>
      <c r="J39" s="96">
        <f t="shared" si="7"/>
        <v>6.3682143042552823</v>
      </c>
      <c r="K39" s="96">
        <f t="shared" si="8"/>
        <v>6.6313355499670879</v>
      </c>
      <c r="L39" s="96">
        <f t="shared" si="9"/>
        <v>6.617793076057457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1.9488360859791554</v>
      </c>
      <c r="G40" s="96">
        <f t="shared" si="4"/>
        <v>1.951228551310084</v>
      </c>
      <c r="H40" s="96">
        <f t="shared" si="5"/>
        <v>1.8794390821344018</v>
      </c>
      <c r="I40" s="96">
        <f t="shared" si="6"/>
        <v>1.8584322365148176</v>
      </c>
      <c r="J40" s="96">
        <f t="shared" si="7"/>
        <v>1.8308616124733939</v>
      </c>
      <c r="K40" s="96">
        <f t="shared" si="8"/>
        <v>1.8802005097132442</v>
      </c>
      <c r="L40" s="96">
        <f t="shared" si="9"/>
        <v>1.9874892433971008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15.726308358258867</v>
      </c>
      <c r="G41" s="96">
        <f t="shared" si="4"/>
        <v>15.5505318163288</v>
      </c>
      <c r="H41" s="96">
        <f t="shared" si="5"/>
        <v>15.898743398288106</v>
      </c>
      <c r="I41" s="96">
        <f t="shared" si="6"/>
        <v>16.02053869661005</v>
      </c>
      <c r="J41" s="96">
        <f t="shared" si="7"/>
        <v>16.600619516500252</v>
      </c>
      <c r="K41" s="96">
        <f t="shared" si="8"/>
        <v>17.041637833549935</v>
      </c>
      <c r="L41" s="96">
        <f t="shared" si="9"/>
        <v>17.250281326537369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12.458431642112695</v>
      </c>
      <c r="G42" s="96">
        <f t="shared" si="4"/>
        <v>12.882185079494496</v>
      </c>
      <c r="H42" s="96">
        <f t="shared" si="5"/>
        <v>12.882899289746858</v>
      </c>
      <c r="I42" s="96">
        <f t="shared" si="6"/>
        <v>12.715869518868594</v>
      </c>
      <c r="J42" s="96">
        <f t="shared" si="7"/>
        <v>12.655095436689914</v>
      </c>
      <c r="K42" s="96">
        <f t="shared" si="8"/>
        <v>12.216239936539013</v>
      </c>
      <c r="L42" s="96">
        <f t="shared" si="9"/>
        <v>12.00933342159264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18.308655507459083</v>
      </c>
      <c r="G43" s="96">
        <f t="shared" si="4"/>
        <v>18.228143645999335</v>
      </c>
      <c r="H43" s="96">
        <f t="shared" si="5"/>
        <v>17.938444727736297</v>
      </c>
      <c r="I43" s="96">
        <f t="shared" si="6"/>
        <v>17.491649491862695</v>
      </c>
      <c r="J43" s="96">
        <f t="shared" si="7"/>
        <v>16.991710938446364</v>
      </c>
      <c r="K43" s="96">
        <f t="shared" si="8"/>
        <v>17.036574456952859</v>
      </c>
      <c r="L43" s="96">
        <f t="shared" si="9"/>
        <v>16.914344343681737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21.043342560425067</v>
      </c>
      <c r="G44" s="96">
        <f t="shared" si="4"/>
        <v>21.582107252714671</v>
      </c>
      <c r="H44" s="96">
        <f t="shared" si="5"/>
        <v>21.95592788198871</v>
      </c>
      <c r="I44" s="96">
        <f t="shared" si="6"/>
        <v>22.622770236656955</v>
      </c>
      <c r="J44" s="96">
        <f t="shared" si="7"/>
        <v>22.57774239880942</v>
      </c>
      <c r="K44" s="96">
        <f t="shared" si="8"/>
        <v>22.955661698931628</v>
      </c>
      <c r="L44" s="96">
        <f t="shared" si="9"/>
        <v>22.949626001191501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1.4044996005722037</v>
      </c>
      <c r="G45" s="96">
        <f t="shared" si="4"/>
        <v>1.3786458140310567</v>
      </c>
      <c r="H45" s="96">
        <f t="shared" si="5"/>
        <v>1.453287197231834</v>
      </c>
      <c r="I45" s="96">
        <f t="shared" si="6"/>
        <v>1.384052306161609</v>
      </c>
      <c r="J45" s="96">
        <f t="shared" si="7"/>
        <v>1.6733867478844724</v>
      </c>
      <c r="K45" s="96">
        <f t="shared" si="8"/>
        <v>2.0861111579942277</v>
      </c>
      <c r="L45" s="96">
        <f t="shared" si="9"/>
        <v>2.1960018534454226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1.8578037044605868E-3</v>
      </c>
      <c r="G46" s="96">
        <f t="shared" si="4"/>
        <v>1.8530185672460439E-3</v>
      </c>
      <c r="H46" s="96">
        <f t="shared" si="5"/>
        <v>1.8211619012930248E-3</v>
      </c>
      <c r="I46" s="96">
        <f t="shared" si="6"/>
        <v>5.3301115770023454E-3</v>
      </c>
      <c r="J46" s="96">
        <f t="shared" si="7"/>
        <v>5.1914790523820238E-3</v>
      </c>
      <c r="K46" s="96">
        <f t="shared" si="8"/>
        <v>4.0507012776586943E-2</v>
      </c>
      <c r="L46" s="96">
        <f t="shared" si="9"/>
        <v>1.1584033891573442E-2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1.9897077674772883</v>
      </c>
      <c r="G47" s="96">
        <f t="shared" si="4"/>
        <v>1.5787718192936295</v>
      </c>
      <c r="H47" s="96">
        <f t="shared" si="5"/>
        <v>1.4733199781460573</v>
      </c>
      <c r="I47" s="96">
        <f t="shared" si="6"/>
        <v>1.497761353137659</v>
      </c>
      <c r="J47" s="96">
        <f t="shared" si="7"/>
        <v>1.483032515963798</v>
      </c>
      <c r="K47" s="96">
        <f t="shared" si="8"/>
        <v>1.4531890833600567</v>
      </c>
      <c r="L47" s="96">
        <f t="shared" si="9"/>
        <v>1.4579334083537434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53827</v>
      </c>
      <c r="H11" s="70">
        <v>53966</v>
      </c>
      <c r="I11" s="70">
        <v>54910</v>
      </c>
      <c r="J11" s="70">
        <v>56284</v>
      </c>
      <c r="K11" s="71">
        <v>57787</v>
      </c>
      <c r="L11" s="72">
        <v>59249</v>
      </c>
      <c r="M11" s="72">
        <v>60428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13297</v>
      </c>
      <c r="H12" s="70">
        <v>13099</v>
      </c>
      <c r="I12" s="70">
        <v>13092</v>
      </c>
      <c r="J12" s="70">
        <v>13292</v>
      </c>
      <c r="K12" s="71">
        <v>13491</v>
      </c>
      <c r="L12" s="73">
        <v>13874</v>
      </c>
      <c r="M12" s="73">
        <v>14116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752</v>
      </c>
      <c r="H13" s="70">
        <v>735</v>
      </c>
      <c r="I13" s="70">
        <v>757</v>
      </c>
      <c r="J13" s="70">
        <v>745</v>
      </c>
      <c r="K13" s="71">
        <v>758</v>
      </c>
      <c r="L13" s="73">
        <v>793</v>
      </c>
      <c r="M13" s="73">
        <v>801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127</v>
      </c>
      <c r="H14" s="65">
        <v>130</v>
      </c>
      <c r="I14" s="65">
        <v>139</v>
      </c>
      <c r="J14" s="65">
        <v>123</v>
      </c>
      <c r="K14" s="66">
        <v>125</v>
      </c>
      <c r="L14" s="68">
        <v>140</v>
      </c>
      <c r="M14" s="68">
        <v>143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625</v>
      </c>
      <c r="H15" s="65">
        <v>605</v>
      </c>
      <c r="I15" s="65">
        <v>618</v>
      </c>
      <c r="J15" s="65">
        <v>622</v>
      </c>
      <c r="K15" s="66">
        <v>633</v>
      </c>
      <c r="L15" s="68">
        <v>653</v>
      </c>
      <c r="M15" s="68">
        <v>658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4119</v>
      </c>
      <c r="H16" s="70">
        <v>4019</v>
      </c>
      <c r="I16" s="70">
        <v>3491</v>
      </c>
      <c r="J16" s="70">
        <v>3498</v>
      </c>
      <c r="K16" s="71">
        <v>3470</v>
      </c>
      <c r="L16" s="73">
        <v>3571</v>
      </c>
      <c r="M16" s="73">
        <v>3588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97</v>
      </c>
      <c r="H17" s="65">
        <v>95</v>
      </c>
      <c r="I17" s="65">
        <v>101</v>
      </c>
      <c r="J17" s="65">
        <v>124</v>
      </c>
      <c r="K17" s="66">
        <v>118</v>
      </c>
      <c r="L17" s="68">
        <v>148</v>
      </c>
      <c r="M17" s="68">
        <v>150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677</v>
      </c>
      <c r="H18" s="65">
        <v>667</v>
      </c>
      <c r="I18" s="65">
        <v>656</v>
      </c>
      <c r="J18" s="65">
        <v>651</v>
      </c>
      <c r="K18" s="66">
        <v>638</v>
      </c>
      <c r="L18" s="68">
        <v>649</v>
      </c>
      <c r="M18" s="68">
        <v>653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298</v>
      </c>
      <c r="H19" s="65">
        <v>299</v>
      </c>
      <c r="I19" s="65">
        <v>362</v>
      </c>
      <c r="J19" s="65">
        <v>366</v>
      </c>
      <c r="K19" s="66">
        <v>314</v>
      </c>
      <c r="L19" s="68">
        <v>312</v>
      </c>
      <c r="M19" s="68">
        <v>366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2913</v>
      </c>
      <c r="H20" s="65">
        <v>2825</v>
      </c>
      <c r="I20" s="65">
        <v>2235</v>
      </c>
      <c r="J20" s="65">
        <v>2217</v>
      </c>
      <c r="K20" s="66">
        <v>2266</v>
      </c>
      <c r="L20" s="68">
        <v>2330</v>
      </c>
      <c r="M20" s="68">
        <v>2293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78</v>
      </c>
      <c r="H21" s="65">
        <v>77</v>
      </c>
      <c r="I21" s="65">
        <v>88</v>
      </c>
      <c r="J21" s="65">
        <v>92</v>
      </c>
      <c r="K21" s="66">
        <v>80</v>
      </c>
      <c r="L21" s="68">
        <v>75</v>
      </c>
      <c r="M21" s="68">
        <v>67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56</v>
      </c>
      <c r="H22" s="65">
        <v>56</v>
      </c>
      <c r="I22" s="65">
        <v>49</v>
      </c>
      <c r="J22" s="65">
        <v>48</v>
      </c>
      <c r="K22" s="66">
        <v>54</v>
      </c>
      <c r="L22" s="68">
        <v>57</v>
      </c>
      <c r="M22" s="68">
        <v>59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5053</v>
      </c>
      <c r="H23" s="70">
        <v>4973</v>
      </c>
      <c r="I23" s="70">
        <v>5467</v>
      </c>
      <c r="J23" s="70">
        <v>5559</v>
      </c>
      <c r="K23" s="71">
        <v>5583</v>
      </c>
      <c r="L23" s="73">
        <v>5581</v>
      </c>
      <c r="M23" s="73">
        <v>5728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2567</v>
      </c>
      <c r="H24" s="65">
        <v>2509</v>
      </c>
      <c r="I24" s="65">
        <v>2918</v>
      </c>
      <c r="J24" s="65">
        <v>2999</v>
      </c>
      <c r="K24" s="66">
        <v>3010</v>
      </c>
      <c r="L24" s="68">
        <v>2994</v>
      </c>
      <c r="M24" s="68">
        <v>3079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1449</v>
      </c>
      <c r="H25" s="65">
        <v>1418</v>
      </c>
      <c r="I25" s="65">
        <v>1469</v>
      </c>
      <c r="J25" s="65">
        <v>1484</v>
      </c>
      <c r="K25" s="66">
        <v>1500</v>
      </c>
      <c r="L25" s="68">
        <v>1520</v>
      </c>
      <c r="M25" s="68">
        <v>1507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1037</v>
      </c>
      <c r="H26" s="65">
        <v>1046</v>
      </c>
      <c r="I26" s="65">
        <v>1080</v>
      </c>
      <c r="J26" s="65">
        <v>1076</v>
      </c>
      <c r="K26" s="66">
        <v>1073</v>
      </c>
      <c r="L26" s="68">
        <v>1067</v>
      </c>
      <c r="M26" s="68">
        <v>1142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3373</v>
      </c>
      <c r="H27" s="65">
        <v>3372</v>
      </c>
      <c r="I27" s="65">
        <v>3377</v>
      </c>
      <c r="J27" s="65">
        <v>3490</v>
      </c>
      <c r="K27" s="66">
        <v>3680</v>
      </c>
      <c r="L27" s="68">
        <v>3929</v>
      </c>
      <c r="M27" s="68">
        <v>3999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380</v>
      </c>
      <c r="H28" s="65">
        <v>368</v>
      </c>
      <c r="I28" s="65">
        <v>366</v>
      </c>
      <c r="J28" s="65">
        <v>376</v>
      </c>
      <c r="K28" s="66">
        <v>392</v>
      </c>
      <c r="L28" s="68">
        <v>392</v>
      </c>
      <c r="M28" s="68">
        <v>407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1175</v>
      </c>
      <c r="H29" s="65">
        <v>1199</v>
      </c>
      <c r="I29" s="65">
        <v>1153</v>
      </c>
      <c r="J29" s="65">
        <v>1229</v>
      </c>
      <c r="K29" s="66">
        <v>1324</v>
      </c>
      <c r="L29" s="68">
        <v>1576</v>
      </c>
      <c r="M29" s="68">
        <v>1645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708</v>
      </c>
      <c r="H30" s="65">
        <v>661</v>
      </c>
      <c r="I30" s="65">
        <v>699</v>
      </c>
      <c r="J30" s="65">
        <v>715</v>
      </c>
      <c r="K30" s="66">
        <v>753</v>
      </c>
      <c r="L30" s="68">
        <v>740</v>
      </c>
      <c r="M30" s="68">
        <v>731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1110</v>
      </c>
      <c r="H31" s="65">
        <v>1144</v>
      </c>
      <c r="I31" s="65">
        <v>1159</v>
      </c>
      <c r="J31" s="65">
        <v>1170</v>
      </c>
      <c r="K31" s="66">
        <v>1211</v>
      </c>
      <c r="L31" s="68">
        <v>1221</v>
      </c>
      <c r="M31" s="68">
        <v>1216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13580</v>
      </c>
      <c r="H32" s="70">
        <v>14038</v>
      </c>
      <c r="I32" s="70">
        <v>14594</v>
      </c>
      <c r="J32" s="70">
        <v>15472</v>
      </c>
      <c r="K32" s="71">
        <v>15898</v>
      </c>
      <c r="L32" s="73">
        <v>15939</v>
      </c>
      <c r="M32" s="73">
        <v>16288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2037</v>
      </c>
      <c r="H33" s="70">
        <v>2155</v>
      </c>
      <c r="I33" s="70">
        <v>2292</v>
      </c>
      <c r="J33" s="70">
        <v>2480</v>
      </c>
      <c r="K33" s="71">
        <v>2579</v>
      </c>
      <c r="L33" s="73">
        <v>2065</v>
      </c>
      <c r="M33" s="73">
        <v>2141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1356</v>
      </c>
      <c r="H34" s="65">
        <v>1445</v>
      </c>
      <c r="I34" s="65">
        <v>1517</v>
      </c>
      <c r="J34" s="65">
        <v>1617</v>
      </c>
      <c r="K34" s="66">
        <v>1693</v>
      </c>
      <c r="L34" s="68">
        <v>1167</v>
      </c>
      <c r="M34" s="68">
        <v>1185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681</v>
      </c>
      <c r="H35" s="65">
        <v>710</v>
      </c>
      <c r="I35" s="65">
        <v>775</v>
      </c>
      <c r="J35" s="65">
        <v>863</v>
      </c>
      <c r="K35" s="66">
        <v>886</v>
      </c>
      <c r="L35" s="68">
        <v>898</v>
      </c>
      <c r="M35" s="68">
        <v>956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448</v>
      </c>
      <c r="H36" s="65">
        <v>487</v>
      </c>
      <c r="I36" s="65">
        <v>555</v>
      </c>
      <c r="J36" s="65">
        <v>613</v>
      </c>
      <c r="K36" s="66">
        <v>629</v>
      </c>
      <c r="L36" s="68">
        <v>633</v>
      </c>
      <c r="M36" s="68">
        <v>700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7412</v>
      </c>
      <c r="H37" s="70">
        <v>7558</v>
      </c>
      <c r="I37" s="70">
        <v>7811</v>
      </c>
      <c r="J37" s="70">
        <v>8177</v>
      </c>
      <c r="K37" s="71">
        <v>8325</v>
      </c>
      <c r="L37" s="73">
        <v>8597</v>
      </c>
      <c r="M37" s="73">
        <v>8764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5597</v>
      </c>
      <c r="H38" s="65">
        <v>5692</v>
      </c>
      <c r="I38" s="65">
        <v>5837</v>
      </c>
      <c r="J38" s="65">
        <v>5995</v>
      </c>
      <c r="K38" s="66">
        <v>6110</v>
      </c>
      <c r="L38" s="68">
        <v>6291</v>
      </c>
      <c r="M38" s="68">
        <v>6363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1815</v>
      </c>
      <c r="H39" s="65">
        <v>1866</v>
      </c>
      <c r="I39" s="65">
        <v>1974</v>
      </c>
      <c r="J39" s="65">
        <v>2182</v>
      </c>
      <c r="K39" s="66">
        <v>2215</v>
      </c>
      <c r="L39" s="68">
        <v>2306</v>
      </c>
      <c r="M39" s="68">
        <v>2401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4131</v>
      </c>
      <c r="H40" s="70">
        <v>4325</v>
      </c>
      <c r="I40" s="70">
        <v>4491</v>
      </c>
      <c r="J40" s="70">
        <v>4815</v>
      </c>
      <c r="K40" s="71">
        <v>4994</v>
      </c>
      <c r="L40" s="73">
        <v>5277</v>
      </c>
      <c r="M40" s="73">
        <v>5383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2992</v>
      </c>
      <c r="H41" s="65">
        <v>3137</v>
      </c>
      <c r="I41" s="65">
        <v>3295</v>
      </c>
      <c r="J41" s="65">
        <v>3562</v>
      </c>
      <c r="K41" s="66">
        <v>3726</v>
      </c>
      <c r="L41" s="68">
        <v>3935</v>
      </c>
      <c r="M41" s="68">
        <v>4038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2554</v>
      </c>
      <c r="H42" s="65">
        <v>2617</v>
      </c>
      <c r="I42" s="65">
        <v>2751</v>
      </c>
      <c r="J42" s="65">
        <v>3055</v>
      </c>
      <c r="K42" s="66">
        <v>3198</v>
      </c>
      <c r="L42" s="68">
        <v>3373</v>
      </c>
      <c r="M42" s="68">
        <v>3449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1653</v>
      </c>
      <c r="J43" s="65">
        <v>1820</v>
      </c>
      <c r="K43" s="66">
        <v>1911</v>
      </c>
      <c r="L43" s="68">
        <v>2005</v>
      </c>
      <c r="M43" s="68">
        <v>2042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923</v>
      </c>
      <c r="H44" s="65">
        <v>952</v>
      </c>
      <c r="I44" s="65">
        <v>950</v>
      </c>
      <c r="J44" s="65">
        <v>994</v>
      </c>
      <c r="K44" s="66">
        <v>996</v>
      </c>
      <c r="L44" s="68">
        <v>1069</v>
      </c>
      <c r="M44" s="68">
        <v>1066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377</v>
      </c>
      <c r="H45" s="65">
        <v>382</v>
      </c>
      <c r="I45" s="65">
        <v>375</v>
      </c>
      <c r="J45" s="65">
        <v>382</v>
      </c>
      <c r="K45" s="66">
        <v>393</v>
      </c>
      <c r="L45" s="68">
        <v>408</v>
      </c>
      <c r="M45" s="68">
        <v>410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283</v>
      </c>
      <c r="H46" s="65">
        <v>276</v>
      </c>
      <c r="I46" s="65">
        <v>264</v>
      </c>
      <c r="J46" s="65">
        <v>276</v>
      </c>
      <c r="K46" s="66">
        <v>275</v>
      </c>
      <c r="L46" s="68">
        <v>276</v>
      </c>
      <c r="M46" s="68">
        <v>273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57</v>
      </c>
      <c r="H47" s="65">
        <v>70</v>
      </c>
      <c r="I47" s="65">
        <v>78</v>
      </c>
      <c r="J47" s="65">
        <v>94</v>
      </c>
      <c r="K47" s="66">
        <v>90</v>
      </c>
      <c r="L47" s="68">
        <v>114</v>
      </c>
      <c r="M47" s="68">
        <v>110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127</v>
      </c>
      <c r="H48" s="65">
        <v>151</v>
      </c>
      <c r="I48" s="65">
        <v>156</v>
      </c>
      <c r="J48" s="65">
        <v>167</v>
      </c>
      <c r="K48" s="66">
        <v>182</v>
      </c>
      <c r="L48" s="68">
        <v>190</v>
      </c>
      <c r="M48" s="68">
        <v>203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89</v>
      </c>
      <c r="H49" s="65">
        <v>85</v>
      </c>
      <c r="I49" s="65">
        <v>90</v>
      </c>
      <c r="J49" s="65">
        <v>92</v>
      </c>
      <c r="K49" s="66">
        <v>90</v>
      </c>
      <c r="L49" s="68">
        <v>83</v>
      </c>
      <c r="M49" s="68">
        <v>76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16364</v>
      </c>
      <c r="H50" s="70">
        <v>16531</v>
      </c>
      <c r="I50" s="70">
        <v>16652</v>
      </c>
      <c r="J50" s="70">
        <v>16611</v>
      </c>
      <c r="K50" s="71">
        <v>16887</v>
      </c>
      <c r="L50" s="73">
        <v>17340</v>
      </c>
      <c r="M50" s="73">
        <v>17511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6025</v>
      </c>
      <c r="H51" s="70">
        <v>6242</v>
      </c>
      <c r="I51" s="70">
        <v>6299</v>
      </c>
      <c r="J51" s="70">
        <v>6294</v>
      </c>
      <c r="K51" s="71">
        <v>6427</v>
      </c>
      <c r="L51" s="73">
        <v>6340</v>
      </c>
      <c r="M51" s="73">
        <v>6301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1194</v>
      </c>
      <c r="H52" s="65">
        <v>1217</v>
      </c>
      <c r="I52" s="65">
        <v>1213</v>
      </c>
      <c r="J52" s="65">
        <v>1213</v>
      </c>
      <c r="K52" s="66">
        <v>1262</v>
      </c>
      <c r="L52" s="68">
        <v>1276</v>
      </c>
      <c r="M52" s="68">
        <v>1289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4831</v>
      </c>
      <c r="H53" s="65">
        <v>5025</v>
      </c>
      <c r="I53" s="65">
        <v>5086</v>
      </c>
      <c r="J53" s="65">
        <v>5081</v>
      </c>
      <c r="K53" s="66">
        <v>5165</v>
      </c>
      <c r="L53" s="68">
        <v>5064</v>
      </c>
      <c r="M53" s="68">
        <v>5012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6356</v>
      </c>
      <c r="H54" s="70">
        <v>6301</v>
      </c>
      <c r="I54" s="70">
        <v>6303</v>
      </c>
      <c r="J54" s="70">
        <v>6288</v>
      </c>
      <c r="K54" s="71">
        <v>6420</v>
      </c>
      <c r="L54" s="73">
        <v>6547</v>
      </c>
      <c r="M54" s="73">
        <v>6622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6356</v>
      </c>
      <c r="H55" s="65">
        <v>6301</v>
      </c>
      <c r="I55" s="65">
        <v>6303</v>
      </c>
      <c r="J55" s="65">
        <v>6288</v>
      </c>
      <c r="K55" s="66">
        <v>6420</v>
      </c>
      <c r="L55" s="68">
        <v>6547</v>
      </c>
      <c r="M55" s="68">
        <v>6622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3983</v>
      </c>
      <c r="H56" s="70">
        <v>3988</v>
      </c>
      <c r="I56" s="70">
        <v>4050</v>
      </c>
      <c r="J56" s="70">
        <v>4029</v>
      </c>
      <c r="K56" s="71">
        <v>4040</v>
      </c>
      <c r="L56" s="73">
        <v>4453</v>
      </c>
      <c r="M56" s="73">
        <v>4588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1807</v>
      </c>
      <c r="H57" s="65">
        <v>1733</v>
      </c>
      <c r="I57" s="65">
        <v>1732</v>
      </c>
      <c r="J57" s="65">
        <v>1699</v>
      </c>
      <c r="K57" s="66">
        <v>1521</v>
      </c>
      <c r="L57" s="68">
        <v>1629</v>
      </c>
      <c r="M57" s="68">
        <v>1617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1038</v>
      </c>
      <c r="H58" s="65">
        <v>950</v>
      </c>
      <c r="I58" s="65">
        <v>960</v>
      </c>
      <c r="J58" s="65">
        <v>920</v>
      </c>
      <c r="K58" s="66">
        <v>747</v>
      </c>
      <c r="L58" s="68">
        <v>862</v>
      </c>
      <c r="M58" s="68">
        <v>838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458</v>
      </c>
      <c r="H59" s="65">
        <v>448</v>
      </c>
      <c r="I59" s="65">
        <v>439</v>
      </c>
      <c r="J59" s="65">
        <v>441</v>
      </c>
      <c r="K59" s="66">
        <v>436</v>
      </c>
      <c r="L59" s="68">
        <v>431</v>
      </c>
      <c r="M59" s="68">
        <v>432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1692</v>
      </c>
      <c r="H60" s="65">
        <v>1803</v>
      </c>
      <c r="I60" s="65">
        <v>1815</v>
      </c>
      <c r="J60" s="65">
        <v>1858</v>
      </c>
      <c r="K60" s="66">
        <v>1878</v>
      </c>
      <c r="L60" s="68">
        <v>1918</v>
      </c>
      <c r="M60" s="68">
        <v>1982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484</v>
      </c>
      <c r="H61" s="65">
        <v>452</v>
      </c>
      <c r="I61" s="65">
        <v>503</v>
      </c>
      <c r="J61" s="65">
        <v>472</v>
      </c>
      <c r="K61" s="66">
        <v>641</v>
      </c>
      <c r="L61" s="68">
        <v>906</v>
      </c>
      <c r="M61" s="68">
        <v>989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1049</v>
      </c>
      <c r="H62" s="70">
        <v>1053</v>
      </c>
      <c r="I62" s="70">
        <v>1032</v>
      </c>
      <c r="J62" s="70">
        <v>1046</v>
      </c>
      <c r="K62" s="71">
        <v>1058</v>
      </c>
      <c r="L62" s="73">
        <v>1114</v>
      </c>
      <c r="M62" s="73">
        <v>1201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1049</v>
      </c>
      <c r="H63" s="65">
        <v>1053</v>
      </c>
      <c r="I63" s="65">
        <v>1032</v>
      </c>
      <c r="J63" s="65">
        <v>1046</v>
      </c>
      <c r="K63" s="66">
        <v>1058</v>
      </c>
      <c r="L63" s="68">
        <v>1114</v>
      </c>
      <c r="M63" s="68">
        <v>1201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592</v>
      </c>
      <c r="H64" s="65">
        <v>577</v>
      </c>
      <c r="I64" s="65">
        <v>543</v>
      </c>
      <c r="J64" s="65">
        <v>543</v>
      </c>
      <c r="K64" s="66">
        <v>538</v>
      </c>
      <c r="L64" s="68">
        <v>574</v>
      </c>
      <c r="M64" s="68">
        <v>633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68</v>
      </c>
      <c r="H65" s="65">
        <v>68</v>
      </c>
      <c r="I65" s="65">
        <v>65</v>
      </c>
      <c r="J65" s="65">
        <v>68</v>
      </c>
      <c r="K65" s="66">
        <v>67</v>
      </c>
      <c r="L65" s="68">
        <v>70</v>
      </c>
      <c r="M65" s="68">
        <v>68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389</v>
      </c>
      <c r="H66" s="65">
        <v>408</v>
      </c>
      <c r="I66" s="65">
        <v>424</v>
      </c>
      <c r="J66" s="65">
        <v>435</v>
      </c>
      <c r="K66" s="66">
        <v>453</v>
      </c>
      <c r="L66" s="68">
        <v>470</v>
      </c>
      <c r="M66" s="68">
        <v>500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8466</v>
      </c>
      <c r="H67" s="70">
        <v>8393</v>
      </c>
      <c r="I67" s="70">
        <v>8731</v>
      </c>
      <c r="J67" s="70">
        <v>9020</v>
      </c>
      <c r="K67" s="71">
        <v>9596</v>
      </c>
      <c r="L67" s="73">
        <v>10121</v>
      </c>
      <c r="M67" s="73">
        <v>10431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425</v>
      </c>
      <c r="H68" s="70">
        <v>417</v>
      </c>
      <c r="I68" s="70">
        <v>444</v>
      </c>
      <c r="J68" s="70">
        <v>485</v>
      </c>
      <c r="K68" s="71">
        <v>493</v>
      </c>
      <c r="L68" s="73">
        <v>493</v>
      </c>
      <c r="M68" s="73">
        <v>486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424</v>
      </c>
      <c r="H69" s="65">
        <v>416</v>
      </c>
      <c r="I69" s="65">
        <v>443</v>
      </c>
      <c r="J69" s="65">
        <v>482</v>
      </c>
      <c r="K69" s="66">
        <v>490</v>
      </c>
      <c r="L69" s="68">
        <v>469</v>
      </c>
      <c r="M69" s="68">
        <v>479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361</v>
      </c>
      <c r="H70" s="65">
        <v>348</v>
      </c>
      <c r="I70" s="65">
        <v>375</v>
      </c>
      <c r="J70" s="65">
        <v>408</v>
      </c>
      <c r="K70" s="66">
        <v>418</v>
      </c>
      <c r="L70" s="68">
        <v>401</v>
      </c>
      <c r="M70" s="68">
        <v>408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7061</v>
      </c>
      <c r="H71" s="70">
        <v>6981</v>
      </c>
      <c r="I71" s="70">
        <v>7162</v>
      </c>
      <c r="J71" s="70">
        <v>7285</v>
      </c>
      <c r="K71" s="71">
        <v>7860</v>
      </c>
      <c r="L71" s="73">
        <v>8341</v>
      </c>
      <c r="M71" s="73">
        <v>8644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4681</v>
      </c>
      <c r="H72" s="65">
        <v>4780</v>
      </c>
      <c r="I72" s="65">
        <v>4887</v>
      </c>
      <c r="J72" s="65">
        <v>5044</v>
      </c>
      <c r="K72" s="66">
        <v>5477</v>
      </c>
      <c r="L72" s="68">
        <v>5944</v>
      </c>
      <c r="M72" s="68">
        <v>6177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4051</v>
      </c>
      <c r="H73" s="65">
        <v>4137</v>
      </c>
      <c r="I73" s="65">
        <v>4439</v>
      </c>
      <c r="J73" s="65">
        <v>4618</v>
      </c>
      <c r="K73" s="66">
        <v>5031</v>
      </c>
      <c r="L73" s="68">
        <v>5487</v>
      </c>
      <c r="M73" s="68">
        <v>5712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2380</v>
      </c>
      <c r="H74" s="65">
        <v>2201</v>
      </c>
      <c r="I74" s="65">
        <v>2275</v>
      </c>
      <c r="J74" s="65">
        <v>2241</v>
      </c>
      <c r="K74" s="66">
        <v>2383</v>
      </c>
      <c r="L74" s="68">
        <v>2397</v>
      </c>
      <c r="M74" s="68">
        <v>2467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1738</v>
      </c>
      <c r="H75" s="70">
        <v>1650</v>
      </c>
      <c r="I75" s="70">
        <v>1678</v>
      </c>
      <c r="J75" s="70">
        <v>1760</v>
      </c>
      <c r="K75" s="71">
        <v>1880</v>
      </c>
      <c r="L75" s="73">
        <v>1914</v>
      </c>
      <c r="M75" s="73">
        <v>1997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980</v>
      </c>
      <c r="H76" s="65">
        <v>995</v>
      </c>
      <c r="I76" s="65">
        <v>1125</v>
      </c>
      <c r="J76" s="65">
        <v>1250</v>
      </c>
      <c r="K76" s="66">
        <v>1243</v>
      </c>
      <c r="L76" s="68">
        <v>1287</v>
      </c>
      <c r="M76" s="68">
        <v>1301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980</v>
      </c>
      <c r="H77" s="65">
        <v>995</v>
      </c>
      <c r="I77" s="65">
        <v>1125</v>
      </c>
      <c r="J77" s="65">
        <v>1250</v>
      </c>
      <c r="K77" s="66">
        <v>1243</v>
      </c>
      <c r="L77" s="68">
        <v>1287</v>
      </c>
      <c r="M77" s="68">
        <v>1301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1071</v>
      </c>
      <c r="H78" s="65">
        <v>852</v>
      </c>
      <c r="I78" s="65">
        <v>809</v>
      </c>
      <c r="J78" s="65">
        <v>843</v>
      </c>
      <c r="K78" s="66">
        <v>857</v>
      </c>
      <c r="L78" s="68">
        <v>861</v>
      </c>
      <c r="M78" s="68">
        <v>881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4" activePane="bottomRight" state="frozen"/>
      <selection activeCell="B3" sqref="B3"/>
      <selection pane="topRight" activeCell="B3" sqref="B3"/>
      <selection pane="bottomLeft" activeCell="B3" sqref="B3"/>
      <selection pane="bottomRight" activeCell="O53" sqref="O53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3.710937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SVB.HER.Ber.!G11</f>
        <v>44275</v>
      </c>
      <c r="G11" s="86">
        <f>SVB.HER.Ber.!H11</f>
        <v>43407</v>
      </c>
      <c r="H11" s="86">
        <f>SVB.HER.Ber.!I11</f>
        <v>42891</v>
      </c>
      <c r="I11" s="86">
        <f>SVB.HER.Ber.!J11</f>
        <v>43580</v>
      </c>
      <c r="J11" s="86">
        <f>SVB.HER.Ber.!K11</f>
        <v>44277</v>
      </c>
      <c r="K11" s="86">
        <f>SVB.HER.Ber.!L11</f>
        <v>45409</v>
      </c>
      <c r="L11" s="86">
        <f>SVB.HER.Ber.!M11</f>
        <v>46007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SVB.HER.Ber.!G14+SVB.HER.Ber.!G15</f>
        <v>488</v>
      </c>
      <c r="G12" s="92">
        <f>SVB.HER.Ber.!H14+SVB.HER.Ber.!H15</f>
        <v>496</v>
      </c>
      <c r="H12" s="92">
        <f>SVB.HER.Ber.!I14+SVB.HER.Ber.!I15</f>
        <v>492</v>
      </c>
      <c r="I12" s="92">
        <f>SVB.HER.Ber.!J14+SVB.HER.Ber.!J15</f>
        <v>484</v>
      </c>
      <c r="J12" s="92">
        <f>SVB.HER.Ber.!K14+SVB.HER.Ber.!K15</f>
        <v>495</v>
      </c>
      <c r="K12" s="92">
        <f>SVB.HER.Ber.!L14+SVB.HER.Ber.!L15</f>
        <v>509</v>
      </c>
      <c r="L12" s="92">
        <f>SVB.HER.Ber.!M14+SVB.HER.Ber.!M15</f>
        <v>514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SVB.HER.Ber.!G17+SVB.HER.Ber.!G18+SVB.HER.Ber.!G19+SVB.HER.Ber.!G20+SVB.HER.Ber.!G24+SVB.HER.Ber.!G25+SVB.HER.Ber.!G26+SVB.HER.Ber.!G21+SVB.HER.Ber.!G34</f>
        <v>9870</v>
      </c>
      <c r="G13" s="92">
        <f>SVB.HER.Ber.!H17+SVB.HER.Ber.!H18+SVB.HER.Ber.!H19+SVB.HER.Ber.!H20+SVB.HER.Ber.!H24+SVB.HER.Ber.!H25+SVB.HER.Ber.!H26+SVB.HER.Ber.!H21+SVB.HER.Ber.!H34</f>
        <v>9102</v>
      </c>
      <c r="H13" s="92">
        <f>SVB.HER.Ber.!I17+SVB.HER.Ber.!I18+SVB.HER.Ber.!I19+SVB.HER.Ber.!I20+SVB.HER.Ber.!I24+SVB.HER.Ber.!I25+SVB.HER.Ber.!I26+SVB.HER.Ber.!I21+SVB.HER.Ber.!I34</f>
        <v>8443</v>
      </c>
      <c r="I13" s="92">
        <f>SVB.HER.Ber.!J17+SVB.HER.Ber.!J18+SVB.HER.Ber.!J19+SVB.HER.Ber.!J20+SVB.HER.Ber.!J24+SVB.HER.Ber.!J25+SVB.HER.Ber.!J26+SVB.HER.Ber.!J21+SVB.HER.Ber.!J34</f>
        <v>8340</v>
      </c>
      <c r="J13" s="92">
        <f>SVB.HER.Ber.!K17+SVB.HER.Ber.!K18+SVB.HER.Ber.!K19+SVB.HER.Ber.!K20+SVB.HER.Ber.!K24+SVB.HER.Ber.!K25+SVB.HER.Ber.!K26+SVB.HER.Ber.!K21+SVB.HER.Ber.!K34</f>
        <v>8147</v>
      </c>
      <c r="K13" s="92">
        <f>SVB.HER.Ber.!L17+SVB.HER.Ber.!L18+SVB.HER.Ber.!L19+SVB.HER.Ber.!L20+SVB.HER.Ber.!L24+SVB.HER.Ber.!L25+SVB.HER.Ber.!L26+SVB.HER.Ber.!L21+SVB.HER.Ber.!L34</f>
        <v>7962</v>
      </c>
      <c r="L13" s="92">
        <f>SVB.HER.Ber.!M17+SVB.HER.Ber.!M18+SVB.HER.Ber.!M19+SVB.HER.Ber.!M20+SVB.HER.Ber.!M24+SVB.HER.Ber.!M25+SVB.HER.Ber.!M26+SVB.HER.Ber.!M21+SVB.HER.Ber.!M34</f>
        <v>7792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SVB.HER.Ber.!G28+SVB.HER.Ber.!G29+SVB.HER.Ber.!G30+SVB.HER.Ber.!G31</f>
        <v>3250</v>
      </c>
      <c r="G14" s="92">
        <f>SVB.HER.Ber.!H28+SVB.HER.Ber.!H29+SVB.HER.Ber.!H30+SVB.HER.Ber.!H31</f>
        <v>3136</v>
      </c>
      <c r="H14" s="92">
        <f>SVB.HER.Ber.!I28+SVB.HER.Ber.!I29+SVB.HER.Ber.!I30+SVB.HER.Ber.!I31</f>
        <v>3040</v>
      </c>
      <c r="I14" s="92">
        <f>SVB.HER.Ber.!J28+SVB.HER.Ber.!J29+SVB.HER.Ber.!J30+SVB.HER.Ber.!J31</f>
        <v>3115</v>
      </c>
      <c r="J14" s="92">
        <f>SVB.HER.Ber.!K28+SVB.HER.Ber.!K29+SVB.HER.Ber.!K30+SVB.HER.Ber.!K31</f>
        <v>3392</v>
      </c>
      <c r="K14" s="92">
        <f>SVB.HER.Ber.!L28+SVB.HER.Ber.!L29+SVB.HER.Ber.!L30+SVB.HER.Ber.!L31</f>
        <v>3691</v>
      </c>
      <c r="L14" s="92">
        <f>SVB.HER.Ber.!M28+SVB.HER.Ber.!M29+SVB.HER.Ber.!M30+SVB.HER.Ber.!M31</f>
        <v>3767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SVB.HER.Ber.!G64+SVB.HER.Ber.!G65+SVB.HER.Ber.!G66</f>
        <v>1145</v>
      </c>
      <c r="G15" s="92">
        <f>SVB.HER.Ber.!H64+SVB.HER.Ber.!H65+SVB.HER.Ber.!H66</f>
        <v>1153</v>
      </c>
      <c r="H15" s="92">
        <f>SVB.HER.Ber.!I64+SVB.HER.Ber.!I65+SVB.HER.Ber.!I66</f>
        <v>1134</v>
      </c>
      <c r="I15" s="92">
        <f>SVB.HER.Ber.!J64+SVB.HER.Ber.!J65+SVB.HER.Ber.!J66</f>
        <v>1138</v>
      </c>
      <c r="J15" s="92">
        <f>SVB.HER.Ber.!K64+SVB.HER.Ber.!K65+SVB.HER.Ber.!K66</f>
        <v>1154</v>
      </c>
      <c r="K15" s="92">
        <f>SVB.HER.Ber.!L64+SVB.HER.Ber.!L65+SVB.HER.Ber.!L66</f>
        <v>1169</v>
      </c>
      <c r="L15" s="92">
        <f>SVB.HER.Ber.!M64+SVB.HER.Ber.!M65+SVB.HER.Ber.!M66</f>
        <v>1183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SVB.HER.Ber.!G72+SVB.HER.Ber.!G74+SVB.HER.Ber.!G69+SVB.HER.Ber.!G77</f>
        <v>6180</v>
      </c>
      <c r="G16" s="92">
        <f>SVB.HER.Ber.!H72+SVB.HER.Ber.!H74+SVB.HER.Ber.!H69+SVB.HER.Ber.!H77</f>
        <v>6224</v>
      </c>
      <c r="H16" s="92">
        <f>SVB.HER.Ber.!I72+SVB.HER.Ber.!I74+SVB.HER.Ber.!I69+SVB.HER.Ber.!I77</f>
        <v>6471</v>
      </c>
      <c r="I16" s="92">
        <f>SVB.HER.Ber.!J72+SVB.HER.Ber.!J74+SVB.HER.Ber.!J69+SVB.HER.Ber.!J77</f>
        <v>6679</v>
      </c>
      <c r="J16" s="92">
        <f>SVB.HER.Ber.!K72+SVB.HER.Ber.!K74+SVB.HER.Ber.!K69+SVB.HER.Ber.!K77</f>
        <v>6598</v>
      </c>
      <c r="K16" s="92">
        <f>SVB.HER.Ber.!L72+SVB.HER.Ber.!L74+SVB.HER.Ber.!L69+SVB.HER.Ber.!L77</f>
        <v>6898</v>
      </c>
      <c r="L16" s="92">
        <f>SVB.HER.Ber.!M72+SVB.HER.Ber.!M74+SVB.HER.Ber.!M69+SVB.HER.Ber.!M77</f>
        <v>6864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SVB.HER.Ber.!G52+SVB.HER.Ber.!G53+SVB.HER.Ber.!G35</f>
        <v>4459</v>
      </c>
      <c r="G17" s="92">
        <f>SVB.HER.Ber.!H52+SVB.HER.Ber.!H53+SVB.HER.Ber.!H35</f>
        <v>4446</v>
      </c>
      <c r="H17" s="92">
        <f>SVB.HER.Ber.!I52+SVB.HER.Ber.!I53+SVB.HER.Ber.!I35</f>
        <v>4646</v>
      </c>
      <c r="I17" s="92">
        <f>SVB.HER.Ber.!J52+SVB.HER.Ber.!J53+SVB.HER.Ber.!J35</f>
        <v>4619</v>
      </c>
      <c r="J17" s="92">
        <f>SVB.HER.Ber.!K52+SVB.HER.Ber.!K53+SVB.HER.Ber.!K35</f>
        <v>4778</v>
      </c>
      <c r="K17" s="92">
        <f>SVB.HER.Ber.!L52+SVB.HER.Ber.!L53+SVB.HER.Ber.!L35</f>
        <v>4777</v>
      </c>
      <c r="L17" s="92">
        <f>SVB.HER.Ber.!M52+SVB.HER.Ber.!M53+SVB.HER.Ber.!M35</f>
        <v>4825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SVB.HER.Ber.!G55+SVB.HER.Ber.!G57+SVB.HER.Ber.!G60</f>
        <v>7392</v>
      </c>
      <c r="G18" s="92">
        <f>SVB.HER.Ber.!H55+SVB.HER.Ber.!H57+SVB.HER.Ber.!H60</f>
        <v>7229</v>
      </c>
      <c r="H18" s="92">
        <f>SVB.HER.Ber.!I55+SVB.HER.Ber.!I57+SVB.HER.Ber.!I60</f>
        <v>7126</v>
      </c>
      <c r="I18" s="92">
        <f>SVB.HER.Ber.!J55+SVB.HER.Ber.!J57+SVB.HER.Ber.!J60</f>
        <v>7119</v>
      </c>
      <c r="J18" s="92">
        <f>SVB.HER.Ber.!K55+SVB.HER.Ber.!K57+SVB.HER.Ber.!K60</f>
        <v>7099</v>
      </c>
      <c r="K18" s="92">
        <f>SVB.HER.Ber.!L55+SVB.HER.Ber.!L57+SVB.HER.Ber.!L60</f>
        <v>7184</v>
      </c>
      <c r="L18" s="92">
        <f>SVB.HER.Ber.!M55+SVB.HER.Ber.!M57+SVB.HER.Ber.!M60</f>
        <v>7030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SVB.HER.Ber.!G38+SVB.HER.Ber.!G39+SVB.HER.Ber.!G41+SVB.HER.Ber.!G44</f>
        <v>9812</v>
      </c>
      <c r="G19" s="92">
        <f>SVB.HER.Ber.!H38+SVB.HER.Ber.!H39+SVB.HER.Ber.!H41+SVB.HER.Ber.!H44</f>
        <v>10094</v>
      </c>
      <c r="H19" s="92">
        <f>SVB.HER.Ber.!I38+SVB.HER.Ber.!I39+SVB.HER.Ber.!I41+SVB.HER.Ber.!I44</f>
        <v>10164</v>
      </c>
      <c r="I19" s="92">
        <f>SVB.HER.Ber.!J38+SVB.HER.Ber.!J39+SVB.HER.Ber.!J41+SVB.HER.Ber.!J44</f>
        <v>10681</v>
      </c>
      <c r="J19" s="92">
        <f>SVB.HER.Ber.!K38+SVB.HER.Ber.!K39+SVB.HER.Ber.!K41+SVB.HER.Ber.!K44</f>
        <v>11185</v>
      </c>
      <c r="K19" s="92">
        <f>SVB.HER.Ber.!L38+SVB.HER.Ber.!L39+SVB.HER.Ber.!L41+SVB.HER.Ber.!L44</f>
        <v>11789</v>
      </c>
      <c r="L19" s="92">
        <f>SVB.HER.Ber.!M38+SVB.HER.Ber.!M39+SVB.HER.Ber.!M41+SVB.HER.Ber.!M44</f>
        <v>12576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SVB.HER.Ber.!G48+SVB.HER.Ber.!G61+SVB.HER.Ber.!G49+SVB.HER.Ber.!G22</f>
        <v>475</v>
      </c>
      <c r="G20" s="92">
        <f>SVB.HER.Ber.!H48+SVB.HER.Ber.!H61+SVB.HER.Ber.!H49+SVB.HER.Ber.!H22</f>
        <v>468</v>
      </c>
      <c r="H20" s="92">
        <f>SVB.HER.Ber.!I48+SVB.HER.Ber.!I61+SVB.HER.Ber.!I49+SVB.HER.Ber.!I22</f>
        <v>477</v>
      </c>
      <c r="I20" s="92">
        <f>SVB.HER.Ber.!J48+SVB.HER.Ber.!J61+SVB.HER.Ber.!J49+SVB.HER.Ber.!J22</f>
        <v>484</v>
      </c>
      <c r="J20" s="92">
        <f>SVB.HER.Ber.!K48+SVB.HER.Ber.!K61+SVB.HER.Ber.!K49+SVB.HER.Ber.!K22</f>
        <v>485</v>
      </c>
      <c r="K20" s="92">
        <f>SVB.HER.Ber.!L48+SVB.HER.Ber.!L61+SVB.HER.Ber.!L49+SVB.HER.Ber.!L22</f>
        <v>458</v>
      </c>
      <c r="L20" s="92">
        <f>SVB.HER.Ber.!M48+SVB.HER.Ber.!M61+SVB.HER.Ber.!M49+SVB.HER.Ber.!M22</f>
        <v>447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3</v>
      </c>
      <c r="G21" s="92">
        <f>G11-G12-G13-G14-G15-G16-G17-G18-G19-G20-G22</f>
        <v>0</v>
      </c>
      <c r="H21" s="92">
        <f>H11-H12-H13-H14-H15-H16-H17-H18-H19-H20-H22</f>
        <v>0</v>
      </c>
      <c r="I21" s="92">
        <f t="shared" ref="I21:L21" si="0">I11-I12-I13-I14-I15-I16-I17-I18-I19-I20-I22</f>
        <v>1</v>
      </c>
      <c r="J21" s="92">
        <f t="shared" si="0"/>
        <v>2</v>
      </c>
      <c r="K21" s="92">
        <f t="shared" ref="K21" si="1">K11-K12-K13-K14-K15-K16-K17-K18-K19-K20-K22</f>
        <v>0</v>
      </c>
      <c r="L21" s="92">
        <f t="shared" si="0"/>
        <v>1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SVB.HER.Ber.!G78</f>
        <v>1201</v>
      </c>
      <c r="G22" s="43">
        <f>SVB.HER.Ber.!H78</f>
        <v>1059</v>
      </c>
      <c r="H22" s="43">
        <f>SVB.HER.Ber.!I78</f>
        <v>898</v>
      </c>
      <c r="I22" s="43">
        <f>SVB.HER.Ber.!J78</f>
        <v>920</v>
      </c>
      <c r="J22" s="43">
        <f>SVB.HER.Ber.!K78</f>
        <v>942</v>
      </c>
      <c r="K22" s="43">
        <f>SVB.HER.Ber.!L78</f>
        <v>972</v>
      </c>
      <c r="L22" s="43">
        <f>SVB.HER.Ber.!M78</f>
        <v>1008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44275</v>
      </c>
      <c r="G23" s="91">
        <f>SUM(G12:G22)</f>
        <v>43407</v>
      </c>
      <c r="H23" s="91">
        <f>SUM(H12:H22)</f>
        <v>42891</v>
      </c>
      <c r="I23" s="91">
        <f t="shared" ref="I23:L23" si="2">SUM(I12:I22)</f>
        <v>43580</v>
      </c>
      <c r="J23" s="91">
        <f t="shared" si="2"/>
        <v>44277</v>
      </c>
      <c r="K23" s="91">
        <f>SUM(K12:K22)</f>
        <v>45409</v>
      </c>
      <c r="L23" s="91">
        <f t="shared" si="2"/>
        <v>46007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13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44275</v>
      </c>
      <c r="G36" s="86">
        <v>43407</v>
      </c>
      <c r="H36" s="86">
        <v>42891</v>
      </c>
      <c r="I36" s="86">
        <v>43580</v>
      </c>
      <c r="J36" s="94">
        <v>44277</v>
      </c>
      <c r="K36" s="94">
        <f>K11</f>
        <v>45409</v>
      </c>
      <c r="L36" s="94">
        <f>L11</f>
        <v>46007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1.1022021456804065</v>
      </c>
      <c r="G37" s="96">
        <f>G12/$G$36*100</f>
        <v>1.1426728407860485</v>
      </c>
      <c r="H37" s="96">
        <f>H12/$H$11*100</f>
        <v>1.1470937959012379</v>
      </c>
      <c r="I37" s="96">
        <f>I12/$I$11*100</f>
        <v>1.1106011932078936</v>
      </c>
      <c r="J37" s="96">
        <f>J12/$J$11*100</f>
        <v>1.1179619215393997</v>
      </c>
      <c r="K37" s="96">
        <f>K12/$K$11*100</f>
        <v>1.1209231650113414</v>
      </c>
      <c r="L37" s="96">
        <f>L12/$L$11*100</f>
        <v>1.1172212924120244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22.292490118577074</v>
      </c>
      <c r="G38" s="96">
        <f t="shared" ref="G38:G47" si="4">G13/$G$36*100</f>
        <v>20.968968138779459</v>
      </c>
      <c r="H38" s="96">
        <f t="shared" ref="H38:H47" si="5">H13/$H$11*100</f>
        <v>19.684782355272667</v>
      </c>
      <c r="I38" s="96">
        <f t="shared" ref="I38:I47" si="6">I13/$I$11*100</f>
        <v>19.137218907755852</v>
      </c>
      <c r="J38" s="96">
        <f t="shared" ref="J38:J47" si="7">J13/$J$11*100</f>
        <v>18.400072272285836</v>
      </c>
      <c r="K38" s="96">
        <f t="shared" ref="K38:K47" si="8">K13/$K$11*100</f>
        <v>17.533969036975051</v>
      </c>
      <c r="L38" s="96">
        <f t="shared" ref="L38:L47" si="9">L13/$L$11*100</f>
        <v>16.936553133218858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7.3404856013551667</v>
      </c>
      <c r="G39" s="96">
        <f t="shared" si="4"/>
        <v>7.2246411869053384</v>
      </c>
      <c r="H39" s="96">
        <f t="shared" si="5"/>
        <v>7.0877340234548045</v>
      </c>
      <c r="I39" s="96">
        <f t="shared" si="6"/>
        <v>7.1477742083524562</v>
      </c>
      <c r="J39" s="96">
        <f t="shared" si="7"/>
        <v>7.6608622987103914</v>
      </c>
      <c r="K39" s="96">
        <f t="shared" si="8"/>
        <v>8.1283446012904932</v>
      </c>
      <c r="L39" s="96">
        <f t="shared" si="9"/>
        <v>8.1878844523659442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2.5861095426312817</v>
      </c>
      <c r="G40" s="96">
        <f t="shared" si="4"/>
        <v>2.6562535996498262</v>
      </c>
      <c r="H40" s="96">
        <f t="shared" si="5"/>
        <v>2.6439113100650484</v>
      </c>
      <c r="I40" s="96">
        <f t="shared" si="6"/>
        <v>2.6112895823772373</v>
      </c>
      <c r="J40" s="96">
        <f t="shared" si="7"/>
        <v>2.6063193079928633</v>
      </c>
      <c r="K40" s="96">
        <f t="shared" si="8"/>
        <v>2.5743795282873441</v>
      </c>
      <c r="L40" s="96">
        <f t="shared" si="9"/>
        <v>2.5713478383724215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13.958215697346132</v>
      </c>
      <c r="G41" s="96">
        <f t="shared" si="4"/>
        <v>14.338701131153961</v>
      </c>
      <c r="H41" s="96">
        <f t="shared" si="5"/>
        <v>15.08708120584738</v>
      </c>
      <c r="I41" s="96">
        <f t="shared" si="6"/>
        <v>15.325837540156034</v>
      </c>
      <c r="J41" s="96">
        <f t="shared" si="7"/>
        <v>14.901641935993856</v>
      </c>
      <c r="K41" s="96">
        <f t="shared" si="8"/>
        <v>15.19082120284525</v>
      </c>
      <c r="L41" s="96">
        <f t="shared" si="9"/>
        <v>14.919468776490536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10.071146245059289</v>
      </c>
      <c r="G42" s="96">
        <f t="shared" si="4"/>
        <v>10.242587601078167</v>
      </c>
      <c r="H42" s="96">
        <f t="shared" si="5"/>
        <v>10.832109300319415</v>
      </c>
      <c r="I42" s="96">
        <f t="shared" si="6"/>
        <v>10.598898577329049</v>
      </c>
      <c r="J42" s="96">
        <f t="shared" si="7"/>
        <v>10.79115567902071</v>
      </c>
      <c r="K42" s="96">
        <f t="shared" si="8"/>
        <v>10.519940980862824</v>
      </c>
      <c r="L42" s="96">
        <f t="shared" si="9"/>
        <v>10.48753450561871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16.695652173913047</v>
      </c>
      <c r="G43" s="96">
        <f t="shared" si="4"/>
        <v>16.653995899278918</v>
      </c>
      <c r="H43" s="96">
        <f t="shared" si="5"/>
        <v>16.614208108927279</v>
      </c>
      <c r="I43" s="96">
        <f t="shared" si="6"/>
        <v>16.335474988526848</v>
      </c>
      <c r="J43" s="96">
        <f t="shared" si="7"/>
        <v>16.033154911127674</v>
      </c>
      <c r="K43" s="96">
        <f t="shared" si="8"/>
        <v>15.820652293598187</v>
      </c>
      <c r="L43" s="96">
        <f t="shared" si="9"/>
        <v>15.280283435129437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22.161490683229815</v>
      </c>
      <c r="G44" s="96">
        <f t="shared" si="4"/>
        <v>23.254313820351559</v>
      </c>
      <c r="H44" s="96">
        <f t="shared" si="5"/>
        <v>23.697279149471917</v>
      </c>
      <c r="I44" s="96">
        <f t="shared" si="6"/>
        <v>24.50894905920147</v>
      </c>
      <c r="J44" s="96">
        <f t="shared" si="7"/>
        <v>25.261422408925625</v>
      </c>
      <c r="K44" s="96">
        <f t="shared" si="8"/>
        <v>25.961813737364842</v>
      </c>
      <c r="L44" s="96">
        <f t="shared" si="9"/>
        <v>27.334970765318324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1.0728402032749857</v>
      </c>
      <c r="G45" s="96">
        <f t="shared" si="4"/>
        <v>1.0781671159029651</v>
      </c>
      <c r="H45" s="96">
        <f t="shared" si="5"/>
        <v>1.1121214240749808</v>
      </c>
      <c r="I45" s="96">
        <f t="shared" si="6"/>
        <v>1.1106011932078936</v>
      </c>
      <c r="J45" s="96">
        <f t="shared" si="7"/>
        <v>1.0953768322153714</v>
      </c>
      <c r="K45" s="96">
        <f t="shared" si="8"/>
        <v>1.0086106278491049</v>
      </c>
      <c r="L45" s="96">
        <f t="shared" si="9"/>
        <v>0.97159127958788871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6.7758328627893841E-3</v>
      </c>
      <c r="G46" s="96">
        <f t="shared" si="4"/>
        <v>0</v>
      </c>
      <c r="H46" s="96">
        <f t="shared" si="5"/>
        <v>0</v>
      </c>
      <c r="I46" s="96">
        <f t="shared" si="6"/>
        <v>2.2946305644791186E-3</v>
      </c>
      <c r="J46" s="96">
        <f t="shared" si="7"/>
        <v>4.5170178648056558E-3</v>
      </c>
      <c r="K46" s="96">
        <f t="shared" si="8"/>
        <v>0</v>
      </c>
      <c r="L46" s="96">
        <f t="shared" si="9"/>
        <v>2.1735822809572456E-3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2.712591756070017</v>
      </c>
      <c r="G47" s="96">
        <f t="shared" si="4"/>
        <v>2.4396986661137605</v>
      </c>
      <c r="H47" s="96">
        <f t="shared" si="5"/>
        <v>2.0936793266652676</v>
      </c>
      <c r="I47" s="96">
        <f t="shared" si="6"/>
        <v>2.1110601193207894</v>
      </c>
      <c r="J47" s="96">
        <f t="shared" si="7"/>
        <v>2.1275154143234638</v>
      </c>
      <c r="K47" s="96">
        <f t="shared" si="8"/>
        <v>2.1405448259155673</v>
      </c>
      <c r="L47" s="96">
        <f t="shared" si="9"/>
        <v>2.1909709392049037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44275</v>
      </c>
      <c r="H11" s="70">
        <v>43407</v>
      </c>
      <c r="I11" s="70">
        <v>42891</v>
      </c>
      <c r="J11" s="70">
        <v>43580</v>
      </c>
      <c r="K11" s="71">
        <v>44277</v>
      </c>
      <c r="L11" s="72">
        <v>45409</v>
      </c>
      <c r="M11" s="72">
        <v>46007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12924</v>
      </c>
      <c r="H12" s="70">
        <v>11839</v>
      </c>
      <c r="I12" s="70">
        <v>11261</v>
      </c>
      <c r="J12" s="70">
        <v>11182</v>
      </c>
      <c r="K12" s="71">
        <v>11317</v>
      </c>
      <c r="L12" s="73">
        <v>11434</v>
      </c>
      <c r="M12" s="73">
        <v>11350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488</v>
      </c>
      <c r="H13" s="70">
        <v>496</v>
      </c>
      <c r="I13" s="70">
        <v>492</v>
      </c>
      <c r="J13" s="70">
        <v>484</v>
      </c>
      <c r="K13" s="71">
        <v>495</v>
      </c>
      <c r="L13" s="73">
        <v>509</v>
      </c>
      <c r="M13" s="73">
        <v>514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33</v>
      </c>
      <c r="H14" s="65">
        <v>37</v>
      </c>
      <c r="I14" s="65">
        <v>36</v>
      </c>
      <c r="J14" s="65">
        <v>38</v>
      </c>
      <c r="K14" s="66">
        <v>41</v>
      </c>
      <c r="L14" s="68">
        <v>40</v>
      </c>
      <c r="M14" s="68">
        <v>38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455</v>
      </c>
      <c r="H15" s="65">
        <v>459</v>
      </c>
      <c r="I15" s="65">
        <v>456</v>
      </c>
      <c r="J15" s="65">
        <v>446</v>
      </c>
      <c r="K15" s="66">
        <v>454</v>
      </c>
      <c r="L15" s="68">
        <v>469</v>
      </c>
      <c r="M15" s="68">
        <v>476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4836</v>
      </c>
      <c r="H16" s="70">
        <v>4146</v>
      </c>
      <c r="I16" s="70">
        <v>3805</v>
      </c>
      <c r="J16" s="70">
        <v>3446</v>
      </c>
      <c r="K16" s="71">
        <v>3282</v>
      </c>
      <c r="L16" s="73">
        <v>3048</v>
      </c>
      <c r="M16" s="73">
        <v>2796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2473</v>
      </c>
      <c r="H17" s="65">
        <v>2029</v>
      </c>
      <c r="I17" s="65">
        <v>1750</v>
      </c>
      <c r="J17" s="65">
        <v>1538</v>
      </c>
      <c r="K17" s="66">
        <v>1398</v>
      </c>
      <c r="L17" s="68">
        <v>1192</v>
      </c>
      <c r="M17" s="68">
        <v>1076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398</v>
      </c>
      <c r="H18" s="65">
        <v>391</v>
      </c>
      <c r="I18" s="65">
        <v>392</v>
      </c>
      <c r="J18" s="65">
        <v>408</v>
      </c>
      <c r="K18" s="66">
        <v>373</v>
      </c>
      <c r="L18" s="68">
        <v>402</v>
      </c>
      <c r="M18" s="68">
        <v>409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714</v>
      </c>
      <c r="H19" s="65">
        <v>670</v>
      </c>
      <c r="I19" s="65">
        <v>657</v>
      </c>
      <c r="J19" s="65">
        <v>591</v>
      </c>
      <c r="K19" s="66">
        <v>562</v>
      </c>
      <c r="L19" s="68">
        <v>524</v>
      </c>
      <c r="M19" s="68">
        <v>366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1130</v>
      </c>
      <c r="H20" s="65">
        <v>941</v>
      </c>
      <c r="I20" s="65">
        <v>894</v>
      </c>
      <c r="J20" s="65">
        <v>796</v>
      </c>
      <c r="K20" s="66">
        <v>844</v>
      </c>
      <c r="L20" s="68">
        <v>841</v>
      </c>
      <c r="M20" s="68">
        <v>864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76</v>
      </c>
      <c r="H21" s="65">
        <v>72</v>
      </c>
      <c r="I21" s="65">
        <v>67</v>
      </c>
      <c r="J21" s="65">
        <v>65</v>
      </c>
      <c r="K21" s="66">
        <v>64</v>
      </c>
      <c r="L21" s="68">
        <v>46</v>
      </c>
      <c r="M21" s="68">
        <v>39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45</v>
      </c>
      <c r="H22" s="65">
        <v>43</v>
      </c>
      <c r="I22" s="65">
        <v>45</v>
      </c>
      <c r="J22" s="65">
        <v>48</v>
      </c>
      <c r="K22" s="66">
        <v>41</v>
      </c>
      <c r="L22" s="68">
        <v>43</v>
      </c>
      <c r="M22" s="68">
        <v>42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4350</v>
      </c>
      <c r="H23" s="70">
        <v>4061</v>
      </c>
      <c r="I23" s="70">
        <v>3924</v>
      </c>
      <c r="J23" s="70">
        <v>4137</v>
      </c>
      <c r="K23" s="71">
        <v>4148</v>
      </c>
      <c r="L23" s="73">
        <v>4186</v>
      </c>
      <c r="M23" s="73">
        <v>4273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1803</v>
      </c>
      <c r="H24" s="65">
        <v>1721</v>
      </c>
      <c r="I24" s="65">
        <v>1690</v>
      </c>
      <c r="J24" s="65">
        <v>1735</v>
      </c>
      <c r="K24" s="66">
        <v>1770</v>
      </c>
      <c r="L24" s="68">
        <v>1821</v>
      </c>
      <c r="M24" s="68">
        <v>1771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1489</v>
      </c>
      <c r="H25" s="65">
        <v>1388</v>
      </c>
      <c r="I25" s="65">
        <v>1346</v>
      </c>
      <c r="J25" s="65">
        <v>1482</v>
      </c>
      <c r="K25" s="66">
        <v>1471</v>
      </c>
      <c r="L25" s="68">
        <v>1476</v>
      </c>
      <c r="M25" s="68">
        <v>1638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1058</v>
      </c>
      <c r="H26" s="65">
        <v>952</v>
      </c>
      <c r="I26" s="65">
        <v>888</v>
      </c>
      <c r="J26" s="65">
        <v>920</v>
      </c>
      <c r="K26" s="66">
        <v>907</v>
      </c>
      <c r="L26" s="68">
        <v>889</v>
      </c>
      <c r="M26" s="68">
        <v>864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3250</v>
      </c>
      <c r="H27" s="65">
        <v>3136</v>
      </c>
      <c r="I27" s="65">
        <v>3040</v>
      </c>
      <c r="J27" s="65">
        <v>3115</v>
      </c>
      <c r="K27" s="66">
        <v>3392</v>
      </c>
      <c r="L27" s="68">
        <v>3691</v>
      </c>
      <c r="M27" s="68">
        <v>3767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419</v>
      </c>
      <c r="H28" s="65">
        <v>439</v>
      </c>
      <c r="I28" s="65">
        <v>429</v>
      </c>
      <c r="J28" s="65">
        <v>414</v>
      </c>
      <c r="K28" s="66">
        <v>444</v>
      </c>
      <c r="L28" s="68">
        <v>448</v>
      </c>
      <c r="M28" s="68">
        <v>408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1062</v>
      </c>
      <c r="H29" s="65">
        <v>1039</v>
      </c>
      <c r="I29" s="65">
        <v>1046</v>
      </c>
      <c r="J29" s="65">
        <v>1134</v>
      </c>
      <c r="K29" s="66">
        <v>1284</v>
      </c>
      <c r="L29" s="68">
        <v>1447</v>
      </c>
      <c r="M29" s="68">
        <v>1502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560</v>
      </c>
      <c r="H30" s="65">
        <v>581</v>
      </c>
      <c r="I30" s="65">
        <v>504</v>
      </c>
      <c r="J30" s="65">
        <v>520</v>
      </c>
      <c r="K30" s="66">
        <v>537</v>
      </c>
      <c r="L30" s="68">
        <v>568</v>
      </c>
      <c r="M30" s="68">
        <v>614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1209</v>
      </c>
      <c r="H31" s="65">
        <v>1077</v>
      </c>
      <c r="I31" s="65">
        <v>1061</v>
      </c>
      <c r="J31" s="65">
        <v>1047</v>
      </c>
      <c r="K31" s="66">
        <v>1127</v>
      </c>
      <c r="L31" s="68">
        <v>1228</v>
      </c>
      <c r="M31" s="68">
        <v>1243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11241</v>
      </c>
      <c r="H32" s="70">
        <v>11735</v>
      </c>
      <c r="I32" s="70">
        <v>11618</v>
      </c>
      <c r="J32" s="70">
        <v>12212</v>
      </c>
      <c r="K32" s="71">
        <v>12687</v>
      </c>
      <c r="L32" s="73">
        <v>13331</v>
      </c>
      <c r="M32" s="73">
        <v>14152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1300</v>
      </c>
      <c r="H33" s="70">
        <v>1503</v>
      </c>
      <c r="I33" s="70">
        <v>1329</v>
      </c>
      <c r="J33" s="70">
        <v>1397</v>
      </c>
      <c r="K33" s="71">
        <v>1365</v>
      </c>
      <c r="L33" s="73">
        <v>1413</v>
      </c>
      <c r="M33" s="73">
        <v>1440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729</v>
      </c>
      <c r="H34" s="65">
        <v>938</v>
      </c>
      <c r="I34" s="65">
        <v>759</v>
      </c>
      <c r="J34" s="65">
        <v>805</v>
      </c>
      <c r="K34" s="66">
        <v>758</v>
      </c>
      <c r="L34" s="68">
        <v>771</v>
      </c>
      <c r="M34" s="68">
        <v>765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571</v>
      </c>
      <c r="H35" s="65">
        <v>565</v>
      </c>
      <c r="I35" s="65">
        <v>570</v>
      </c>
      <c r="J35" s="65">
        <v>592</v>
      </c>
      <c r="K35" s="66">
        <v>607</v>
      </c>
      <c r="L35" s="68">
        <v>642</v>
      </c>
      <c r="M35" s="68">
        <v>675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384</v>
      </c>
      <c r="H36" s="65">
        <v>387</v>
      </c>
      <c r="I36" s="65">
        <v>389</v>
      </c>
      <c r="J36" s="65">
        <v>397</v>
      </c>
      <c r="K36" s="66">
        <v>396</v>
      </c>
      <c r="L36" s="68">
        <v>437</v>
      </c>
      <c r="M36" s="68">
        <v>464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6684</v>
      </c>
      <c r="H37" s="70">
        <v>6808</v>
      </c>
      <c r="I37" s="70">
        <v>6835</v>
      </c>
      <c r="J37" s="70">
        <v>6948</v>
      </c>
      <c r="K37" s="71">
        <v>7243</v>
      </c>
      <c r="L37" s="73">
        <v>7692</v>
      </c>
      <c r="M37" s="73">
        <v>8220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5111</v>
      </c>
      <c r="H38" s="65">
        <v>5179</v>
      </c>
      <c r="I38" s="65">
        <v>5169</v>
      </c>
      <c r="J38" s="65">
        <v>5257</v>
      </c>
      <c r="K38" s="66">
        <v>5478</v>
      </c>
      <c r="L38" s="68">
        <v>5772</v>
      </c>
      <c r="M38" s="68">
        <v>6155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1573</v>
      </c>
      <c r="H39" s="65">
        <v>1629</v>
      </c>
      <c r="I39" s="65">
        <v>1666</v>
      </c>
      <c r="J39" s="65">
        <v>1691</v>
      </c>
      <c r="K39" s="66">
        <v>1765</v>
      </c>
      <c r="L39" s="68">
        <v>1920</v>
      </c>
      <c r="M39" s="68">
        <v>2065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3257</v>
      </c>
      <c r="H40" s="70">
        <v>3424</v>
      </c>
      <c r="I40" s="70">
        <v>3454</v>
      </c>
      <c r="J40" s="70">
        <v>3867</v>
      </c>
      <c r="K40" s="71">
        <v>4079</v>
      </c>
      <c r="L40" s="73">
        <v>4226</v>
      </c>
      <c r="M40" s="73">
        <v>4492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2539</v>
      </c>
      <c r="H41" s="65">
        <v>2682</v>
      </c>
      <c r="I41" s="65">
        <v>2751</v>
      </c>
      <c r="J41" s="65">
        <v>3146</v>
      </c>
      <c r="K41" s="66">
        <v>3380</v>
      </c>
      <c r="L41" s="68">
        <v>3451</v>
      </c>
      <c r="M41" s="68">
        <v>3678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2021</v>
      </c>
      <c r="H42" s="65">
        <v>2103</v>
      </c>
      <c r="I42" s="65">
        <v>2129</v>
      </c>
      <c r="J42" s="65">
        <v>2479</v>
      </c>
      <c r="K42" s="66">
        <v>2512</v>
      </c>
      <c r="L42" s="68">
        <v>2634</v>
      </c>
      <c r="M42" s="68">
        <v>2769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1170</v>
      </c>
      <c r="J43" s="65">
        <v>1272</v>
      </c>
      <c r="K43" s="66">
        <v>1353</v>
      </c>
      <c r="L43" s="68">
        <v>1407</v>
      </c>
      <c r="M43" s="68">
        <v>1470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589</v>
      </c>
      <c r="H44" s="65">
        <v>604</v>
      </c>
      <c r="I44" s="65">
        <v>578</v>
      </c>
      <c r="J44" s="65">
        <v>587</v>
      </c>
      <c r="K44" s="66">
        <v>562</v>
      </c>
      <c r="L44" s="68">
        <v>646</v>
      </c>
      <c r="M44" s="68">
        <v>678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361</v>
      </c>
      <c r="H45" s="65">
        <v>357</v>
      </c>
      <c r="I45" s="65">
        <v>344</v>
      </c>
      <c r="J45" s="65">
        <v>332</v>
      </c>
      <c r="K45" s="66">
        <v>309</v>
      </c>
      <c r="L45" s="68">
        <v>360</v>
      </c>
      <c r="M45" s="68">
        <v>367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103</v>
      </c>
      <c r="H46" s="65">
        <v>107</v>
      </c>
      <c r="I46" s="65">
        <v>103</v>
      </c>
      <c r="J46" s="65">
        <v>109</v>
      </c>
      <c r="K46" s="66">
        <v>104</v>
      </c>
      <c r="L46" s="68">
        <v>132</v>
      </c>
      <c r="M46" s="68">
        <v>143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 t="s">
        <v>266</v>
      </c>
      <c r="H47" s="65" t="s">
        <v>266</v>
      </c>
      <c r="I47" s="65">
        <v>6</v>
      </c>
      <c r="J47" s="65">
        <v>9</v>
      </c>
      <c r="K47" s="66">
        <v>11</v>
      </c>
      <c r="L47" s="68">
        <v>10</v>
      </c>
      <c r="M47" s="68">
        <v>14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79</v>
      </c>
      <c r="H48" s="65">
        <v>88</v>
      </c>
      <c r="I48" s="65">
        <v>84</v>
      </c>
      <c r="J48" s="65">
        <v>91</v>
      </c>
      <c r="K48" s="66">
        <v>93</v>
      </c>
      <c r="L48" s="68">
        <v>89</v>
      </c>
      <c r="M48" s="68">
        <v>92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50</v>
      </c>
      <c r="H49" s="65">
        <v>50</v>
      </c>
      <c r="I49" s="65">
        <v>41</v>
      </c>
      <c r="J49" s="65">
        <v>43</v>
      </c>
      <c r="K49" s="66">
        <v>44</v>
      </c>
      <c r="L49" s="68">
        <v>40</v>
      </c>
      <c r="M49" s="68">
        <v>44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11581</v>
      </c>
      <c r="H50" s="70">
        <v>11397</v>
      </c>
      <c r="I50" s="70">
        <v>11509</v>
      </c>
      <c r="J50" s="70">
        <v>11448</v>
      </c>
      <c r="K50" s="71">
        <v>11577</v>
      </c>
      <c r="L50" s="73">
        <v>11605</v>
      </c>
      <c r="M50" s="73">
        <v>11449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3888</v>
      </c>
      <c r="H51" s="70">
        <v>3881</v>
      </c>
      <c r="I51" s="70">
        <v>4076</v>
      </c>
      <c r="J51" s="70">
        <v>4027</v>
      </c>
      <c r="K51" s="71">
        <v>4171</v>
      </c>
      <c r="L51" s="73">
        <v>4135</v>
      </c>
      <c r="M51" s="73">
        <v>4150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938</v>
      </c>
      <c r="H52" s="65">
        <v>922</v>
      </c>
      <c r="I52" s="65">
        <v>941</v>
      </c>
      <c r="J52" s="65">
        <v>928</v>
      </c>
      <c r="K52" s="66">
        <v>949</v>
      </c>
      <c r="L52" s="68">
        <v>920</v>
      </c>
      <c r="M52" s="68">
        <v>932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2950</v>
      </c>
      <c r="H53" s="65">
        <v>2959</v>
      </c>
      <c r="I53" s="65">
        <v>3135</v>
      </c>
      <c r="J53" s="65">
        <v>3099</v>
      </c>
      <c r="K53" s="66">
        <v>3222</v>
      </c>
      <c r="L53" s="68">
        <v>3215</v>
      </c>
      <c r="M53" s="68">
        <v>3218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4965</v>
      </c>
      <c r="H54" s="70">
        <v>4815</v>
      </c>
      <c r="I54" s="70">
        <v>4733</v>
      </c>
      <c r="J54" s="70">
        <v>4676</v>
      </c>
      <c r="K54" s="71">
        <v>4633</v>
      </c>
      <c r="L54" s="73">
        <v>4694</v>
      </c>
      <c r="M54" s="73">
        <v>4607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4965</v>
      </c>
      <c r="H55" s="65">
        <v>4815</v>
      </c>
      <c r="I55" s="65">
        <v>4733</v>
      </c>
      <c r="J55" s="65">
        <v>4676</v>
      </c>
      <c r="K55" s="66">
        <v>4633</v>
      </c>
      <c r="L55" s="68">
        <v>4694</v>
      </c>
      <c r="M55" s="68">
        <v>4607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2728</v>
      </c>
      <c r="H56" s="70">
        <v>2701</v>
      </c>
      <c r="I56" s="70">
        <v>2700</v>
      </c>
      <c r="J56" s="70">
        <v>2745</v>
      </c>
      <c r="K56" s="71">
        <v>2773</v>
      </c>
      <c r="L56" s="73">
        <v>2776</v>
      </c>
      <c r="M56" s="73">
        <v>2692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1184</v>
      </c>
      <c r="H57" s="65">
        <v>1162</v>
      </c>
      <c r="I57" s="65">
        <v>1122</v>
      </c>
      <c r="J57" s="65">
        <v>1123</v>
      </c>
      <c r="K57" s="66">
        <v>1121</v>
      </c>
      <c r="L57" s="68">
        <v>1104</v>
      </c>
      <c r="M57" s="68">
        <v>1058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697</v>
      </c>
      <c r="H58" s="65">
        <v>676</v>
      </c>
      <c r="I58" s="65">
        <v>651</v>
      </c>
      <c r="J58" s="65">
        <v>644</v>
      </c>
      <c r="K58" s="66">
        <v>616</v>
      </c>
      <c r="L58" s="68">
        <v>589</v>
      </c>
      <c r="M58" s="68">
        <v>541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329</v>
      </c>
      <c r="H59" s="65">
        <v>322</v>
      </c>
      <c r="I59" s="65">
        <v>311</v>
      </c>
      <c r="J59" s="65">
        <v>316</v>
      </c>
      <c r="K59" s="66">
        <v>327</v>
      </c>
      <c r="L59" s="68">
        <v>324</v>
      </c>
      <c r="M59" s="68">
        <v>335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1243</v>
      </c>
      <c r="H60" s="65">
        <v>1252</v>
      </c>
      <c r="I60" s="65">
        <v>1271</v>
      </c>
      <c r="J60" s="65">
        <v>1320</v>
      </c>
      <c r="K60" s="66">
        <v>1345</v>
      </c>
      <c r="L60" s="68">
        <v>1386</v>
      </c>
      <c r="M60" s="68">
        <v>1365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301</v>
      </c>
      <c r="H61" s="65">
        <v>287</v>
      </c>
      <c r="I61" s="65">
        <v>307</v>
      </c>
      <c r="J61" s="65">
        <v>302</v>
      </c>
      <c r="K61" s="66">
        <v>307</v>
      </c>
      <c r="L61" s="68">
        <v>286</v>
      </c>
      <c r="M61" s="68">
        <v>269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1145</v>
      </c>
      <c r="H62" s="70">
        <v>1153</v>
      </c>
      <c r="I62" s="70">
        <v>1134</v>
      </c>
      <c r="J62" s="70">
        <v>1138</v>
      </c>
      <c r="K62" s="71">
        <v>1154</v>
      </c>
      <c r="L62" s="73">
        <v>1169</v>
      </c>
      <c r="M62" s="73">
        <v>1183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1145</v>
      </c>
      <c r="H63" s="65">
        <v>1153</v>
      </c>
      <c r="I63" s="65">
        <v>1134</v>
      </c>
      <c r="J63" s="65">
        <v>1138</v>
      </c>
      <c r="K63" s="66">
        <v>1154</v>
      </c>
      <c r="L63" s="68">
        <v>1169</v>
      </c>
      <c r="M63" s="68">
        <v>1183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571</v>
      </c>
      <c r="H64" s="65">
        <v>552</v>
      </c>
      <c r="I64" s="65">
        <v>536</v>
      </c>
      <c r="J64" s="65">
        <v>530</v>
      </c>
      <c r="K64" s="66">
        <v>509</v>
      </c>
      <c r="L64" s="68">
        <v>511</v>
      </c>
      <c r="M64" s="68">
        <v>498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44</v>
      </c>
      <c r="H65" s="65">
        <v>53</v>
      </c>
      <c r="I65" s="65">
        <v>53</v>
      </c>
      <c r="J65" s="65">
        <v>54</v>
      </c>
      <c r="K65" s="66">
        <v>63</v>
      </c>
      <c r="L65" s="68">
        <v>66</v>
      </c>
      <c r="M65" s="68">
        <v>72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530</v>
      </c>
      <c r="H66" s="65">
        <v>548</v>
      </c>
      <c r="I66" s="65">
        <v>545</v>
      </c>
      <c r="J66" s="65">
        <v>554</v>
      </c>
      <c r="K66" s="66">
        <v>582</v>
      </c>
      <c r="L66" s="68">
        <v>592</v>
      </c>
      <c r="M66" s="68">
        <v>613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6183</v>
      </c>
      <c r="H67" s="70">
        <v>6224</v>
      </c>
      <c r="I67" s="70">
        <v>6471</v>
      </c>
      <c r="J67" s="70">
        <v>6680</v>
      </c>
      <c r="K67" s="71">
        <v>6600</v>
      </c>
      <c r="L67" s="73">
        <v>6898</v>
      </c>
      <c r="M67" s="73">
        <v>6865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402</v>
      </c>
      <c r="H68" s="70">
        <v>408</v>
      </c>
      <c r="I68" s="70">
        <v>415</v>
      </c>
      <c r="J68" s="70">
        <v>561</v>
      </c>
      <c r="K68" s="71">
        <v>553</v>
      </c>
      <c r="L68" s="73">
        <v>581</v>
      </c>
      <c r="M68" s="73">
        <v>547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399</v>
      </c>
      <c r="H69" s="65">
        <v>408</v>
      </c>
      <c r="I69" s="65">
        <v>415</v>
      </c>
      <c r="J69" s="65">
        <v>560</v>
      </c>
      <c r="K69" s="66">
        <v>551</v>
      </c>
      <c r="L69" s="68">
        <v>581</v>
      </c>
      <c r="M69" s="68">
        <v>546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380</v>
      </c>
      <c r="H70" s="65">
        <v>388</v>
      </c>
      <c r="I70" s="65">
        <v>396</v>
      </c>
      <c r="J70" s="65">
        <v>538</v>
      </c>
      <c r="K70" s="66">
        <v>531</v>
      </c>
      <c r="L70" s="68">
        <v>559</v>
      </c>
      <c r="M70" s="68">
        <v>529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4785</v>
      </c>
      <c r="H71" s="70">
        <v>4770</v>
      </c>
      <c r="I71" s="70">
        <v>4881</v>
      </c>
      <c r="J71" s="70">
        <v>5020</v>
      </c>
      <c r="K71" s="71">
        <v>4959</v>
      </c>
      <c r="L71" s="73">
        <v>5217</v>
      </c>
      <c r="M71" s="73">
        <v>5142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3331</v>
      </c>
      <c r="H72" s="65">
        <v>3335</v>
      </c>
      <c r="I72" s="65">
        <v>3367</v>
      </c>
      <c r="J72" s="65">
        <v>3407</v>
      </c>
      <c r="K72" s="66">
        <v>3398</v>
      </c>
      <c r="L72" s="68">
        <v>3594</v>
      </c>
      <c r="M72" s="68">
        <v>3486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2861</v>
      </c>
      <c r="H73" s="65">
        <v>2882</v>
      </c>
      <c r="I73" s="65">
        <v>2943</v>
      </c>
      <c r="J73" s="65">
        <v>2947</v>
      </c>
      <c r="K73" s="66">
        <v>2903</v>
      </c>
      <c r="L73" s="68">
        <v>3073</v>
      </c>
      <c r="M73" s="68">
        <v>2955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1454</v>
      </c>
      <c r="H74" s="65">
        <v>1435</v>
      </c>
      <c r="I74" s="65">
        <v>1514</v>
      </c>
      <c r="J74" s="65">
        <v>1613</v>
      </c>
      <c r="K74" s="66">
        <v>1561</v>
      </c>
      <c r="L74" s="68">
        <v>1623</v>
      </c>
      <c r="M74" s="68">
        <v>1656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1280</v>
      </c>
      <c r="H75" s="70">
        <v>1278</v>
      </c>
      <c r="I75" s="70">
        <v>1345</v>
      </c>
      <c r="J75" s="70">
        <v>1404</v>
      </c>
      <c r="K75" s="71">
        <v>1363</v>
      </c>
      <c r="L75" s="73">
        <v>1406</v>
      </c>
      <c r="M75" s="73">
        <v>1423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996</v>
      </c>
      <c r="H76" s="65">
        <v>1046</v>
      </c>
      <c r="I76" s="65">
        <v>1175</v>
      </c>
      <c r="J76" s="65">
        <v>1099</v>
      </c>
      <c r="K76" s="66">
        <v>1088</v>
      </c>
      <c r="L76" s="68">
        <v>1100</v>
      </c>
      <c r="M76" s="68">
        <v>1176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996</v>
      </c>
      <c r="H77" s="65">
        <v>1046</v>
      </c>
      <c r="I77" s="65">
        <v>1175</v>
      </c>
      <c r="J77" s="65">
        <v>1099</v>
      </c>
      <c r="K77" s="66">
        <v>1088</v>
      </c>
      <c r="L77" s="68">
        <v>1100</v>
      </c>
      <c r="M77" s="68">
        <v>1176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1201</v>
      </c>
      <c r="H78" s="65">
        <v>1059</v>
      </c>
      <c r="I78" s="65">
        <v>898</v>
      </c>
      <c r="J78" s="65">
        <v>920</v>
      </c>
      <c r="K78" s="66">
        <v>942</v>
      </c>
      <c r="L78" s="68">
        <v>972</v>
      </c>
      <c r="M78" s="68">
        <v>1008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25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1.710937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v>57138</v>
      </c>
      <c r="G11" s="86">
        <v>57158</v>
      </c>
      <c r="H11" s="86">
        <f>SVB.MH.Ber.!I11</f>
        <v>58052</v>
      </c>
      <c r="I11" s="86">
        <f>SVB.MH.Ber.!J11</f>
        <v>58992</v>
      </c>
      <c r="J11" s="86">
        <f>SVB.MH.Ber.!K11</f>
        <v>59624</v>
      </c>
      <c r="K11" s="86">
        <f>SVB.MH.Ber.!L11</f>
        <v>59289</v>
      </c>
      <c r="L11" s="86">
        <f>SVB.MH.Ber.!M11</f>
        <v>59416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SVB.MH.Ber.!G14+SVB.MH.Ber.!G15</f>
        <v>695</v>
      </c>
      <c r="G12" s="92">
        <f>SVB.MH.Ber.!H14+SVB.MH.Ber.!H15</f>
        <v>740</v>
      </c>
      <c r="H12" s="92">
        <f>SVB.MH.Ber.!I14+SVB.MH.Ber.!I15</f>
        <v>756</v>
      </c>
      <c r="I12" s="92">
        <f>SVB.MH.Ber.!J14+SVB.MH.Ber.!J15</f>
        <v>757</v>
      </c>
      <c r="J12" s="92">
        <f>SVB.MH.Ber.!K14+SVB.MH.Ber.!K15</f>
        <v>713</v>
      </c>
      <c r="K12" s="92">
        <f>SVB.MH.Ber.!L14+SVB.MH.Ber.!L15</f>
        <v>722</v>
      </c>
      <c r="L12" s="92">
        <f>SVB.MH.Ber.!M14+SVB.MH.Ber.!M15</f>
        <v>725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SVB.MH.Ber.!G17+SVB.MH.Ber.!G18+SVB.MH.Ber.!G19+SVB.MH.Ber.!G20+SVB.MH.Ber.!G24+SVB.MH.Ber.!G25+SVB.MH.Ber.!G26+SVB.MH.Ber.!G21+SVB.MH.Ber.!G34</f>
        <v>13349</v>
      </c>
      <c r="G13" s="92">
        <f>SVB.MH.Ber.!H17+SVB.MH.Ber.!H18+SVB.MH.Ber.!H19+SVB.MH.Ber.!H20+SVB.MH.Ber.!H24+SVB.MH.Ber.!H25+SVB.MH.Ber.!H26+SVB.MH.Ber.!H21+SVB.MH.Ber.!H34</f>
        <v>13029</v>
      </c>
      <c r="H13" s="92">
        <f>SVB.MH.Ber.!I17+SVB.MH.Ber.!I18+SVB.MH.Ber.!I19+SVB.MH.Ber.!I20+SVB.MH.Ber.!I24+SVB.MH.Ber.!I25+SVB.MH.Ber.!I26+SVB.MH.Ber.!I21+SVB.MH.Ber.!I34</f>
        <v>13104</v>
      </c>
      <c r="I13" s="92">
        <f>SVB.MH.Ber.!J17+SVB.MH.Ber.!J18+SVB.MH.Ber.!J19+SVB.MH.Ber.!J20+SVB.MH.Ber.!J24+SVB.MH.Ber.!J25+SVB.MH.Ber.!J26+SVB.MH.Ber.!J21+SVB.MH.Ber.!J34</f>
        <v>12935</v>
      </c>
      <c r="J13" s="92">
        <f>SVB.MH.Ber.!K17+SVB.MH.Ber.!K18+SVB.MH.Ber.!K19+SVB.MH.Ber.!K20+SVB.MH.Ber.!K24+SVB.MH.Ber.!K25+SVB.MH.Ber.!K26+SVB.MH.Ber.!K21+SVB.MH.Ber.!K34</f>
        <v>12503</v>
      </c>
      <c r="K13" s="92">
        <f>SVB.MH.Ber.!L17+SVB.MH.Ber.!L18+SVB.MH.Ber.!L19+SVB.MH.Ber.!L20+SVB.MH.Ber.!L24+SVB.MH.Ber.!L25+SVB.MH.Ber.!L26+SVB.MH.Ber.!L21+SVB.MH.Ber.!L34</f>
        <v>12076</v>
      </c>
      <c r="L13" s="92">
        <f>SVB.MH.Ber.!M17+SVB.MH.Ber.!M18+SVB.MH.Ber.!M19+SVB.MH.Ber.!M20+SVB.MH.Ber.!M24+SVB.MH.Ber.!M25+SVB.MH.Ber.!M26+SVB.MH.Ber.!M21+SVB.MH.Ber.!M34</f>
        <v>11556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SVB.MH.Ber.!G28+SVB.MH.Ber.!G29+SVB.MH.Ber.!G30+SVB.MH.Ber.!G31</f>
        <v>3100</v>
      </c>
      <c r="G14" s="92">
        <f>SVB.MH.Ber.!H28+SVB.MH.Ber.!H29+SVB.MH.Ber.!H30+SVB.MH.Ber.!H31</f>
        <v>3101</v>
      </c>
      <c r="H14" s="92">
        <f>SVB.MH.Ber.!I28+SVB.MH.Ber.!I29+SVB.MH.Ber.!I30+SVB.MH.Ber.!I31</f>
        <v>3109</v>
      </c>
      <c r="I14" s="92">
        <f>SVB.MH.Ber.!J28+SVB.MH.Ber.!J29+SVB.MH.Ber.!J30+SVB.MH.Ber.!J31</f>
        <v>3083</v>
      </c>
      <c r="J14" s="92">
        <f>SVB.MH.Ber.!K28+SVB.MH.Ber.!K29+SVB.MH.Ber.!K30+SVB.MH.Ber.!K31</f>
        <v>3204</v>
      </c>
      <c r="K14" s="92">
        <f>SVB.MH.Ber.!L28+SVB.MH.Ber.!L29+SVB.MH.Ber.!L30+SVB.MH.Ber.!L31</f>
        <v>3358</v>
      </c>
      <c r="L14" s="92">
        <f>SVB.MH.Ber.!M28+SVB.MH.Ber.!M29+SVB.MH.Ber.!M30+SVB.MH.Ber.!M31</f>
        <v>3561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SVB.MH.Ber.!G64+SVB.MH.Ber.!G65+SVB.MH.Ber.!G66</f>
        <v>2130</v>
      </c>
      <c r="G15" s="92">
        <f>SVB.MH.Ber.!H64+SVB.MH.Ber.!H65+SVB.MH.Ber.!H66</f>
        <v>2196</v>
      </c>
      <c r="H15" s="92">
        <f>SVB.MH.Ber.!I64+SVB.MH.Ber.!I65+SVB.MH.Ber.!I66</f>
        <v>2398</v>
      </c>
      <c r="I15" s="92">
        <f>SVB.MH.Ber.!J64+SVB.MH.Ber.!J65+SVB.MH.Ber.!J66</f>
        <v>2541</v>
      </c>
      <c r="J15" s="92">
        <f>SVB.MH.Ber.!K64+SVB.MH.Ber.!K65+SVB.MH.Ber.!K66</f>
        <v>2563</v>
      </c>
      <c r="K15" s="92">
        <f>SVB.MH.Ber.!L64+SVB.MH.Ber.!L65+SVB.MH.Ber.!L66</f>
        <v>2624</v>
      </c>
      <c r="L15" s="92">
        <f>SVB.MH.Ber.!M64+SVB.MH.Ber.!M65+SVB.MH.Ber.!M66</f>
        <v>2561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SVB.MH.Ber.!G72+SVB.MH.Ber.!G74+SVB.MH.Ber.!G69+SVB.MH.Ber.!G77</f>
        <v>6511</v>
      </c>
      <c r="G16" s="92">
        <f>SVB.MH.Ber.!H72+SVB.MH.Ber.!H74+SVB.MH.Ber.!H69+SVB.MH.Ber.!H77</f>
        <v>6610</v>
      </c>
      <c r="H16" s="92">
        <f>SVB.MH.Ber.!I72+SVB.MH.Ber.!I74+SVB.MH.Ber.!I69+SVB.MH.Ber.!I77</f>
        <v>6807</v>
      </c>
      <c r="I16" s="92">
        <f>SVB.MH.Ber.!J72+SVB.MH.Ber.!J74+SVB.MH.Ber.!J69+SVB.MH.Ber.!J77</f>
        <v>6955</v>
      </c>
      <c r="J16" s="92">
        <f>SVB.MH.Ber.!K72+SVB.MH.Ber.!K74+SVB.MH.Ber.!K69+SVB.MH.Ber.!K77</f>
        <v>6967</v>
      </c>
      <c r="K16" s="92">
        <f>SVB.MH.Ber.!L72+SVB.MH.Ber.!L74+SVB.MH.Ber.!L69+SVB.MH.Ber.!L77</f>
        <v>6737</v>
      </c>
      <c r="L16" s="92">
        <f>SVB.MH.Ber.!M72+SVB.MH.Ber.!M74+SVB.MH.Ber.!M69+SVB.MH.Ber.!M77</f>
        <v>6860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SVB.MH.Ber.!G52+SVB.MH.Ber.!G53+SVB.MH.Ber.!G35</f>
        <v>7092</v>
      </c>
      <c r="G17" s="92">
        <f>SVB.MH.Ber.!H52+SVB.MH.Ber.!H53+SVB.MH.Ber.!H35</f>
        <v>6904</v>
      </c>
      <c r="H17" s="92">
        <f>SVB.MH.Ber.!I52+SVB.MH.Ber.!I53+SVB.MH.Ber.!I35</f>
        <v>7284</v>
      </c>
      <c r="I17" s="92">
        <f>SVB.MH.Ber.!J52+SVB.MH.Ber.!J53+SVB.MH.Ber.!J35</f>
        <v>7439</v>
      </c>
      <c r="J17" s="92">
        <f>SVB.MH.Ber.!K52+SVB.MH.Ber.!K53+SVB.MH.Ber.!K35</f>
        <v>7501</v>
      </c>
      <c r="K17" s="92">
        <f>SVB.MH.Ber.!L52+SVB.MH.Ber.!L53+SVB.MH.Ber.!L35</f>
        <v>7549</v>
      </c>
      <c r="L17" s="92">
        <f>SVB.MH.Ber.!M52+SVB.MH.Ber.!M53+SVB.MH.Ber.!M35</f>
        <v>7510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SVB.MH.Ber.!G55+SVB.MH.Ber.!G57+SVB.MH.Ber.!G60</f>
        <v>13867</v>
      </c>
      <c r="G18" s="92">
        <f>SVB.MH.Ber.!H55+SVB.MH.Ber.!H57+SVB.MH.Ber.!H60</f>
        <v>14031</v>
      </c>
      <c r="H18" s="92">
        <f>SVB.MH.Ber.!I55+SVB.MH.Ber.!I57+SVB.MH.Ber.!I60</f>
        <v>13603</v>
      </c>
      <c r="I18" s="92">
        <f>SVB.MH.Ber.!J55+SVB.MH.Ber.!J57+SVB.MH.Ber.!J60</f>
        <v>13719</v>
      </c>
      <c r="J18" s="92">
        <f>SVB.MH.Ber.!K55+SVB.MH.Ber.!K57+SVB.MH.Ber.!K60</f>
        <v>14072</v>
      </c>
      <c r="K18" s="92">
        <f>SVB.MH.Ber.!L55+SVB.MH.Ber.!L57+SVB.MH.Ber.!L60</f>
        <v>13906</v>
      </c>
      <c r="L18" s="92">
        <f>SVB.MH.Ber.!M55+SVB.MH.Ber.!M57+SVB.MH.Ber.!M60</f>
        <v>14001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SVB.MH.Ber.!G38+SVB.MH.Ber.!G39+SVB.MH.Ber.!G41+SVB.MH.Ber.!G44</f>
        <v>8385</v>
      </c>
      <c r="G19" s="92">
        <f>SVB.MH.Ber.!H38+SVB.MH.Ber.!H39+SVB.MH.Ber.!H41+SVB.MH.Ber.!H44</f>
        <v>8705</v>
      </c>
      <c r="H19" s="92">
        <f>SVB.MH.Ber.!I38+SVB.MH.Ber.!I39+SVB.MH.Ber.!I41+SVB.MH.Ber.!I44</f>
        <v>9154</v>
      </c>
      <c r="I19" s="92">
        <f>SVB.MH.Ber.!J38+SVB.MH.Ber.!J39+SVB.MH.Ber.!J41+SVB.MH.Ber.!J44</f>
        <v>9615</v>
      </c>
      <c r="J19" s="92">
        <f>SVB.MH.Ber.!K38+SVB.MH.Ber.!K39+SVB.MH.Ber.!K41+SVB.MH.Ber.!K44</f>
        <v>10104</v>
      </c>
      <c r="K19" s="92">
        <f>SVB.MH.Ber.!L38+SVB.MH.Ber.!L39+SVB.MH.Ber.!L41+SVB.MH.Ber.!L44</f>
        <v>10427</v>
      </c>
      <c r="L19" s="92">
        <f>SVB.MH.Ber.!M38+SVB.MH.Ber.!M39+SVB.MH.Ber.!M41+SVB.MH.Ber.!M44</f>
        <v>10744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SVB.MH.Ber.!G48+SVB.MH.Ber.!G61+SVB.MH.Ber.!G49+SVB.MH.Ber.!G22</f>
        <v>1190</v>
      </c>
      <c r="G20" s="92">
        <f>SVB.MH.Ber.!H48+SVB.MH.Ber.!H61+SVB.MH.Ber.!H49+SVB.MH.Ber.!H22</f>
        <v>1169</v>
      </c>
      <c r="H20" s="92">
        <f>SVB.MH.Ber.!I48+SVB.MH.Ber.!I61+SVB.MH.Ber.!I49+SVB.MH.Ber.!I22</f>
        <v>1183</v>
      </c>
      <c r="I20" s="92">
        <f>SVB.MH.Ber.!J48+SVB.MH.Ber.!J61+SVB.MH.Ber.!J49+SVB.MH.Ber.!J22</f>
        <v>1277</v>
      </c>
      <c r="J20" s="92">
        <f>SVB.MH.Ber.!K48+SVB.MH.Ber.!K61+SVB.MH.Ber.!K49+SVB.MH.Ber.!K22</f>
        <v>1310</v>
      </c>
      <c r="K20" s="92">
        <f>SVB.MH.Ber.!L48+SVB.MH.Ber.!L61+SVB.MH.Ber.!L49+SVB.MH.Ber.!L22</f>
        <v>1205</v>
      </c>
      <c r="L20" s="92">
        <f>SVB.MH.Ber.!M48+SVB.MH.Ber.!M61+SVB.MH.Ber.!M49+SVB.MH.Ber.!M22</f>
        <v>1204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F36-F12-F13-F14-F15-F16-F17-F18-F19-F20-F22</f>
        <v>3</v>
      </c>
      <c r="G21" s="92">
        <f>G36-G12-G13-G14-G15-G16-G17-G18-G19-G20-G22</f>
        <v>0</v>
      </c>
      <c r="H21" s="92">
        <f>H11-H12-H13-H14-H15-H16-H17-H18-H19-H20-H22</f>
        <v>4</v>
      </c>
      <c r="I21" s="92">
        <f t="shared" ref="I21:L21" si="0">I11-I12-I13-I14-I15-I16-I17-I18-I19-I20-I22</f>
        <v>3</v>
      </c>
      <c r="J21" s="92">
        <f t="shared" si="0"/>
        <v>4</v>
      </c>
      <c r="K21" s="92">
        <f t="shared" ref="K21" si="1">K11-K12-K13-K14-K15-K16-K17-K18-K19-K20-K22</f>
        <v>4</v>
      </c>
      <c r="L21" s="92">
        <f t="shared" si="0"/>
        <v>4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SVB.MH.Ber.!G78</f>
        <v>816</v>
      </c>
      <c r="G22" s="43">
        <f>SVB.MH.Ber.!H78</f>
        <v>673</v>
      </c>
      <c r="H22" s="43">
        <f>SVB.MH.Ber.!I78</f>
        <v>650</v>
      </c>
      <c r="I22" s="43">
        <f>SVB.MH.Ber.!J78</f>
        <v>668</v>
      </c>
      <c r="J22" s="43">
        <f>SVB.MH.Ber.!K78</f>
        <v>683</v>
      </c>
      <c r="K22" s="43">
        <f>SVB.MH.Ber.!L78</f>
        <v>681</v>
      </c>
      <c r="L22" s="43">
        <f>SVB.MH.Ber.!M78</f>
        <v>690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57138</v>
      </c>
      <c r="G23" s="91">
        <f>SUM(G12:G22)</f>
        <v>57158</v>
      </c>
      <c r="H23" s="91">
        <f>SUM(H12:H22)</f>
        <v>58052</v>
      </c>
      <c r="I23" s="91">
        <f t="shared" ref="I23:L23" si="2">SUM(I12:I22)</f>
        <v>58992</v>
      </c>
      <c r="J23" s="91">
        <f t="shared" si="2"/>
        <v>59624</v>
      </c>
      <c r="K23" s="91">
        <f>SUM(K12:K22)</f>
        <v>59289</v>
      </c>
      <c r="L23" s="91">
        <f t="shared" si="2"/>
        <v>59416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14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f>SVB.MH.Ber.!G11</f>
        <v>57138</v>
      </c>
      <c r="G36" s="86">
        <f>SVB.MH.Ber.!H11</f>
        <v>57158</v>
      </c>
      <c r="H36" s="86">
        <v>58052</v>
      </c>
      <c r="I36" s="86">
        <v>58992</v>
      </c>
      <c r="J36" s="94">
        <v>59624</v>
      </c>
      <c r="K36" s="94">
        <f>K11</f>
        <v>59289</v>
      </c>
      <c r="L36" s="94">
        <f>L11</f>
        <v>59416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1.2163533900381531</v>
      </c>
      <c r="G37" s="96">
        <f>G12/$G$36*100</f>
        <v>1.2946569159172818</v>
      </c>
      <c r="H37" s="96">
        <f>H12/$H$11*100</f>
        <v>1.3022807138427617</v>
      </c>
      <c r="I37" s="96">
        <f>I12/$I$11*100</f>
        <v>1.2832248440466505</v>
      </c>
      <c r="J37" s="96">
        <f>J12/$J$11*100</f>
        <v>1.1958271836844223</v>
      </c>
      <c r="K37" s="96">
        <f>K12/$K$11*100</f>
        <v>1.217763834775422</v>
      </c>
      <c r="L37" s="96">
        <f>L12/$L$11*100</f>
        <v>1.2202100444324762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23.362735832545766</v>
      </c>
      <c r="G38" s="96">
        <f t="shared" ref="G38:G47" si="4">G13/$G$36*100</f>
        <v>22.794709402008468</v>
      </c>
      <c r="H38" s="96">
        <f t="shared" ref="H38:H47" si="5">H13/$H$11*100</f>
        <v>22.572865706607871</v>
      </c>
      <c r="I38" s="96">
        <f t="shared" ref="I38:I47" si="6">I13/$I$11*100</f>
        <v>21.926701925684839</v>
      </c>
      <c r="J38" s="96">
        <f t="shared" ref="J38:J47" si="7">J13/$J$11*100</f>
        <v>20.969743727358111</v>
      </c>
      <c r="K38" s="96">
        <f t="shared" ref="K38:K47" si="8">K13/$K$11*100</f>
        <v>20.368027796049855</v>
      </c>
      <c r="L38" s="96">
        <f t="shared" ref="L38:L47" si="9">L13/$L$11*100</f>
        <v>19.449306584085093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5.425461164198957</v>
      </c>
      <c r="G39" s="96">
        <f t="shared" si="4"/>
        <v>5.4253122922425563</v>
      </c>
      <c r="H39" s="96">
        <f t="shared" si="5"/>
        <v>5.3555433060015156</v>
      </c>
      <c r="I39" s="96">
        <f t="shared" si="6"/>
        <v>5.2261323569297531</v>
      </c>
      <c r="J39" s="96">
        <f t="shared" si="7"/>
        <v>5.3736750301891858</v>
      </c>
      <c r="K39" s="96">
        <f t="shared" si="8"/>
        <v>5.6637824891632516</v>
      </c>
      <c r="L39" s="96">
        <f t="shared" si="9"/>
        <v>5.993335128584893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3.7278168644334766</v>
      </c>
      <c r="G40" s="96">
        <f t="shared" si="4"/>
        <v>3.8419818748031771</v>
      </c>
      <c r="H40" s="96">
        <f t="shared" si="5"/>
        <v>4.1307793013160614</v>
      </c>
      <c r="I40" s="96">
        <f t="shared" si="6"/>
        <v>4.3073637103336049</v>
      </c>
      <c r="J40" s="96">
        <f t="shared" si="7"/>
        <v>4.2986045887562057</v>
      </c>
      <c r="K40" s="96">
        <f t="shared" si="8"/>
        <v>4.4257788122585975</v>
      </c>
      <c r="L40" s="96">
        <f t="shared" si="9"/>
        <v>4.3102867914366501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11.395218593580454</v>
      </c>
      <c r="G41" s="96">
        <f t="shared" si="4"/>
        <v>11.564435424612478</v>
      </c>
      <c r="H41" s="96">
        <f t="shared" si="5"/>
        <v>11.725694205195342</v>
      </c>
      <c r="I41" s="96">
        <f t="shared" si="6"/>
        <v>11.789734201247628</v>
      </c>
      <c r="J41" s="96">
        <f t="shared" si="7"/>
        <v>11.684891989802763</v>
      </c>
      <c r="K41" s="96">
        <f t="shared" si="8"/>
        <v>11.362984702052657</v>
      </c>
      <c r="L41" s="96">
        <f t="shared" si="9"/>
        <v>11.545711592836946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12.412055024677098</v>
      </c>
      <c r="G42" s="96">
        <f t="shared" si="4"/>
        <v>12.078799118233668</v>
      </c>
      <c r="H42" s="96">
        <f t="shared" si="5"/>
        <v>12.547371322262798</v>
      </c>
      <c r="I42" s="96">
        <f t="shared" si="6"/>
        <v>12.61018443178736</v>
      </c>
      <c r="J42" s="96">
        <f t="shared" si="7"/>
        <v>12.580504494834294</v>
      </c>
      <c r="K42" s="96">
        <f t="shared" si="8"/>
        <v>12.732547352797315</v>
      </c>
      <c r="L42" s="96">
        <f t="shared" si="9"/>
        <v>12.639693011983304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24.269312891595785</v>
      </c>
      <c r="G43" s="96">
        <f t="shared" si="4"/>
        <v>24.547744847615384</v>
      </c>
      <c r="H43" s="96">
        <f t="shared" si="5"/>
        <v>23.432439881485564</v>
      </c>
      <c r="I43" s="96">
        <f t="shared" si="6"/>
        <v>23.255695687550855</v>
      </c>
      <c r="J43" s="96">
        <f t="shared" si="7"/>
        <v>23.601234402254125</v>
      </c>
      <c r="K43" s="96">
        <f t="shared" si="8"/>
        <v>23.454603720757643</v>
      </c>
      <c r="L43" s="96">
        <f t="shared" si="9"/>
        <v>23.564359768412547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14.674997374776854</v>
      </c>
      <c r="G44" s="96">
        <f t="shared" si="4"/>
        <v>15.229714125756674</v>
      </c>
      <c r="H44" s="96">
        <f t="shared" si="5"/>
        <v>15.768621236133121</v>
      </c>
      <c r="I44" s="96">
        <f t="shared" si="6"/>
        <v>16.298820179007322</v>
      </c>
      <c r="J44" s="96">
        <f t="shared" si="7"/>
        <v>16.946196162619078</v>
      </c>
      <c r="K44" s="96">
        <f t="shared" si="8"/>
        <v>17.586736156791311</v>
      </c>
      <c r="L44" s="96">
        <f t="shared" si="9"/>
        <v>18.082671334320722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2.0826770275473416</v>
      </c>
      <c r="G45" s="96">
        <f t="shared" si="4"/>
        <v>2.0452080198747331</v>
      </c>
      <c r="H45" s="96">
        <f t="shared" si="5"/>
        <v>2.0378281540687659</v>
      </c>
      <c r="I45" s="96">
        <f t="shared" si="6"/>
        <v>2.1647002983455383</v>
      </c>
      <c r="J45" s="96">
        <f t="shared" si="7"/>
        <v>2.1971018381859655</v>
      </c>
      <c r="K45" s="96">
        <f t="shared" si="8"/>
        <v>2.0324174804769854</v>
      </c>
      <c r="L45" s="96">
        <f t="shared" si="9"/>
        <v>2.0263901979264842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5.2504462879344738E-3</v>
      </c>
      <c r="G46" s="96">
        <f t="shared" si="4"/>
        <v>0</v>
      </c>
      <c r="H46" s="96">
        <f t="shared" si="5"/>
        <v>6.8903741473161986E-3</v>
      </c>
      <c r="I46" s="96">
        <f t="shared" si="6"/>
        <v>5.0854353132628151E-3</v>
      </c>
      <c r="J46" s="96">
        <f t="shared" si="7"/>
        <v>6.7087079028579095E-3</v>
      </c>
      <c r="K46" s="96">
        <f t="shared" si="8"/>
        <v>6.746614043077131E-3</v>
      </c>
      <c r="L46" s="96">
        <f t="shared" si="9"/>
        <v>6.7321933485929714E-3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1.4281213903181771</v>
      </c>
      <c r="G47" s="96">
        <f t="shared" si="4"/>
        <v>1.177437978935582</v>
      </c>
      <c r="H47" s="96">
        <f t="shared" si="5"/>
        <v>1.1196857989388824</v>
      </c>
      <c r="I47" s="96">
        <f t="shared" si="6"/>
        <v>1.132356929753187</v>
      </c>
      <c r="J47" s="96">
        <f t="shared" si="7"/>
        <v>1.1455118744129882</v>
      </c>
      <c r="K47" s="96">
        <f t="shared" si="8"/>
        <v>1.1486110408338814</v>
      </c>
      <c r="L47" s="96">
        <f t="shared" si="9"/>
        <v>1.1613033526322876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57138</v>
      </c>
      <c r="H11" s="70">
        <v>57158</v>
      </c>
      <c r="I11" s="70">
        <v>58052</v>
      </c>
      <c r="J11" s="70">
        <v>58992</v>
      </c>
      <c r="K11" s="71">
        <v>59624</v>
      </c>
      <c r="L11" s="72">
        <v>59289</v>
      </c>
      <c r="M11" s="72">
        <v>59416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16361</v>
      </c>
      <c r="H12" s="70">
        <v>16074</v>
      </c>
      <c r="I12" s="70">
        <v>16171</v>
      </c>
      <c r="J12" s="70">
        <v>15919</v>
      </c>
      <c r="K12" s="71">
        <v>15561</v>
      </c>
      <c r="L12" s="73">
        <v>15340</v>
      </c>
      <c r="M12" s="73">
        <v>15009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695</v>
      </c>
      <c r="H13" s="70">
        <v>740</v>
      </c>
      <c r="I13" s="70">
        <v>756</v>
      </c>
      <c r="J13" s="70">
        <v>757</v>
      </c>
      <c r="K13" s="71">
        <v>713</v>
      </c>
      <c r="L13" s="73">
        <v>722</v>
      </c>
      <c r="M13" s="73">
        <v>725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117</v>
      </c>
      <c r="H14" s="65">
        <v>134</v>
      </c>
      <c r="I14" s="65">
        <v>144</v>
      </c>
      <c r="J14" s="65">
        <v>163</v>
      </c>
      <c r="K14" s="66">
        <v>139</v>
      </c>
      <c r="L14" s="68">
        <v>142</v>
      </c>
      <c r="M14" s="68">
        <v>142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578</v>
      </c>
      <c r="H15" s="65">
        <v>606</v>
      </c>
      <c r="I15" s="65">
        <v>612</v>
      </c>
      <c r="J15" s="65">
        <v>594</v>
      </c>
      <c r="K15" s="66">
        <v>574</v>
      </c>
      <c r="L15" s="68">
        <v>580</v>
      </c>
      <c r="M15" s="68">
        <v>583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5129</v>
      </c>
      <c r="H16" s="70">
        <v>4880</v>
      </c>
      <c r="I16" s="70">
        <v>4322</v>
      </c>
      <c r="J16" s="70">
        <v>4217</v>
      </c>
      <c r="K16" s="71">
        <v>4086</v>
      </c>
      <c r="L16" s="73">
        <v>4038</v>
      </c>
      <c r="M16" s="73">
        <v>3722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766</v>
      </c>
      <c r="H17" s="65">
        <v>710</v>
      </c>
      <c r="I17" s="65">
        <v>628</v>
      </c>
      <c r="J17" s="65">
        <v>591</v>
      </c>
      <c r="K17" s="66">
        <v>504</v>
      </c>
      <c r="L17" s="68">
        <v>492</v>
      </c>
      <c r="M17" s="68">
        <v>388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437</v>
      </c>
      <c r="H18" s="65">
        <v>428</v>
      </c>
      <c r="I18" s="65">
        <v>442</v>
      </c>
      <c r="J18" s="65">
        <v>456</v>
      </c>
      <c r="K18" s="66">
        <v>485</v>
      </c>
      <c r="L18" s="68">
        <v>510</v>
      </c>
      <c r="M18" s="68">
        <v>492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195</v>
      </c>
      <c r="H19" s="65">
        <v>223</v>
      </c>
      <c r="I19" s="65">
        <v>187</v>
      </c>
      <c r="J19" s="65">
        <v>203</v>
      </c>
      <c r="K19" s="66">
        <v>200</v>
      </c>
      <c r="L19" s="68">
        <v>201</v>
      </c>
      <c r="M19" s="68">
        <v>190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3254</v>
      </c>
      <c r="H20" s="65">
        <v>3053</v>
      </c>
      <c r="I20" s="65">
        <v>2616</v>
      </c>
      <c r="J20" s="65">
        <v>2510</v>
      </c>
      <c r="K20" s="66">
        <v>2449</v>
      </c>
      <c r="L20" s="68">
        <v>2381</v>
      </c>
      <c r="M20" s="68">
        <v>2236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368</v>
      </c>
      <c r="H21" s="65">
        <v>372</v>
      </c>
      <c r="I21" s="65">
        <v>359</v>
      </c>
      <c r="J21" s="65">
        <v>362</v>
      </c>
      <c r="K21" s="66">
        <v>349</v>
      </c>
      <c r="L21" s="68">
        <v>359</v>
      </c>
      <c r="M21" s="68">
        <v>322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109</v>
      </c>
      <c r="H22" s="65">
        <v>94</v>
      </c>
      <c r="I22" s="65">
        <v>90</v>
      </c>
      <c r="J22" s="65">
        <v>95</v>
      </c>
      <c r="K22" s="66">
        <v>99</v>
      </c>
      <c r="L22" s="68">
        <v>95</v>
      </c>
      <c r="M22" s="68">
        <v>94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7437</v>
      </c>
      <c r="H23" s="70">
        <v>7353</v>
      </c>
      <c r="I23" s="70">
        <v>7984</v>
      </c>
      <c r="J23" s="70">
        <v>7862</v>
      </c>
      <c r="K23" s="71">
        <v>7558</v>
      </c>
      <c r="L23" s="73">
        <v>7222</v>
      </c>
      <c r="M23" s="73">
        <v>7001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3130</v>
      </c>
      <c r="H24" s="65">
        <v>3116</v>
      </c>
      <c r="I24" s="65">
        <v>3512</v>
      </c>
      <c r="J24" s="65">
        <v>3419</v>
      </c>
      <c r="K24" s="66">
        <v>3309</v>
      </c>
      <c r="L24" s="68">
        <v>3179</v>
      </c>
      <c r="M24" s="68">
        <v>3015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2164</v>
      </c>
      <c r="H25" s="65">
        <v>2131</v>
      </c>
      <c r="I25" s="65">
        <v>2327</v>
      </c>
      <c r="J25" s="65">
        <v>2314</v>
      </c>
      <c r="K25" s="66">
        <v>2210</v>
      </c>
      <c r="L25" s="68">
        <v>2079</v>
      </c>
      <c r="M25" s="68">
        <v>2055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2143</v>
      </c>
      <c r="H26" s="65">
        <v>2106</v>
      </c>
      <c r="I26" s="65">
        <v>2145</v>
      </c>
      <c r="J26" s="65">
        <v>2129</v>
      </c>
      <c r="K26" s="66">
        <v>2039</v>
      </c>
      <c r="L26" s="68">
        <v>1964</v>
      </c>
      <c r="M26" s="68">
        <v>1931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3100</v>
      </c>
      <c r="H27" s="65">
        <v>3101</v>
      </c>
      <c r="I27" s="65">
        <v>3109</v>
      </c>
      <c r="J27" s="65">
        <v>3083</v>
      </c>
      <c r="K27" s="66">
        <v>3204</v>
      </c>
      <c r="L27" s="68">
        <v>3358</v>
      </c>
      <c r="M27" s="68">
        <v>3561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374</v>
      </c>
      <c r="H28" s="65">
        <v>380</v>
      </c>
      <c r="I28" s="65">
        <v>398</v>
      </c>
      <c r="J28" s="65">
        <v>414</v>
      </c>
      <c r="K28" s="66">
        <v>416</v>
      </c>
      <c r="L28" s="68">
        <v>414</v>
      </c>
      <c r="M28" s="68">
        <v>423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818</v>
      </c>
      <c r="H29" s="65">
        <v>848</v>
      </c>
      <c r="I29" s="65">
        <v>886</v>
      </c>
      <c r="J29" s="65">
        <v>858</v>
      </c>
      <c r="K29" s="66">
        <v>888</v>
      </c>
      <c r="L29" s="68">
        <v>1012</v>
      </c>
      <c r="M29" s="68">
        <v>1119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719</v>
      </c>
      <c r="H30" s="65">
        <v>682</v>
      </c>
      <c r="I30" s="65">
        <v>680</v>
      </c>
      <c r="J30" s="65">
        <v>664</v>
      </c>
      <c r="K30" s="66">
        <v>696</v>
      </c>
      <c r="L30" s="68">
        <v>681</v>
      </c>
      <c r="M30" s="68">
        <v>703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1189</v>
      </c>
      <c r="H31" s="65">
        <v>1191</v>
      </c>
      <c r="I31" s="65">
        <v>1145</v>
      </c>
      <c r="J31" s="65">
        <v>1147</v>
      </c>
      <c r="K31" s="66">
        <v>1204</v>
      </c>
      <c r="L31" s="68">
        <v>1251</v>
      </c>
      <c r="M31" s="68">
        <v>1316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10372</v>
      </c>
      <c r="H32" s="70">
        <v>10673</v>
      </c>
      <c r="I32" s="70">
        <v>11278</v>
      </c>
      <c r="J32" s="70">
        <v>11883</v>
      </c>
      <c r="K32" s="71">
        <v>12361</v>
      </c>
      <c r="L32" s="73">
        <v>12595</v>
      </c>
      <c r="M32" s="73">
        <v>13020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1822</v>
      </c>
      <c r="H33" s="70">
        <v>1773</v>
      </c>
      <c r="I33" s="70">
        <v>1939</v>
      </c>
      <c r="J33" s="70">
        <v>2083</v>
      </c>
      <c r="K33" s="71">
        <v>2067</v>
      </c>
      <c r="L33" s="73">
        <v>1981</v>
      </c>
      <c r="M33" s="73">
        <v>2075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892</v>
      </c>
      <c r="H34" s="65">
        <v>890</v>
      </c>
      <c r="I34" s="65">
        <v>888</v>
      </c>
      <c r="J34" s="65">
        <v>951</v>
      </c>
      <c r="K34" s="66">
        <v>958</v>
      </c>
      <c r="L34" s="68">
        <v>911</v>
      </c>
      <c r="M34" s="68">
        <v>927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930</v>
      </c>
      <c r="H35" s="65">
        <v>883</v>
      </c>
      <c r="I35" s="65">
        <v>1051</v>
      </c>
      <c r="J35" s="65">
        <v>1132</v>
      </c>
      <c r="K35" s="66">
        <v>1109</v>
      </c>
      <c r="L35" s="68">
        <v>1070</v>
      </c>
      <c r="M35" s="68">
        <v>1148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686</v>
      </c>
      <c r="H36" s="65">
        <v>657</v>
      </c>
      <c r="I36" s="65">
        <v>825</v>
      </c>
      <c r="J36" s="65">
        <v>903</v>
      </c>
      <c r="K36" s="66">
        <v>861</v>
      </c>
      <c r="L36" s="68">
        <v>822</v>
      </c>
      <c r="M36" s="68">
        <v>866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5038</v>
      </c>
      <c r="H37" s="70">
        <v>5202</v>
      </c>
      <c r="I37" s="70">
        <v>5387</v>
      </c>
      <c r="J37" s="70">
        <v>5652</v>
      </c>
      <c r="K37" s="71">
        <v>5888</v>
      </c>
      <c r="L37" s="73">
        <v>6056</v>
      </c>
      <c r="M37" s="73">
        <v>6231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3621</v>
      </c>
      <c r="H38" s="65">
        <v>3660</v>
      </c>
      <c r="I38" s="65">
        <v>3726</v>
      </c>
      <c r="J38" s="65">
        <v>3791</v>
      </c>
      <c r="K38" s="66">
        <v>3974</v>
      </c>
      <c r="L38" s="68">
        <v>4088</v>
      </c>
      <c r="M38" s="68">
        <v>4171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1417</v>
      </c>
      <c r="H39" s="65">
        <v>1542</v>
      </c>
      <c r="I39" s="65">
        <v>1661</v>
      </c>
      <c r="J39" s="65">
        <v>1861</v>
      </c>
      <c r="K39" s="66">
        <v>1914</v>
      </c>
      <c r="L39" s="68">
        <v>1968</v>
      </c>
      <c r="M39" s="68">
        <v>2060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3512</v>
      </c>
      <c r="H40" s="70">
        <v>3698</v>
      </c>
      <c r="I40" s="70">
        <v>3952</v>
      </c>
      <c r="J40" s="70">
        <v>4148</v>
      </c>
      <c r="K40" s="71">
        <v>4406</v>
      </c>
      <c r="L40" s="73">
        <v>4558</v>
      </c>
      <c r="M40" s="73">
        <v>4714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2470</v>
      </c>
      <c r="H41" s="65">
        <v>2542</v>
      </c>
      <c r="I41" s="65">
        <v>2647</v>
      </c>
      <c r="J41" s="65">
        <v>2844</v>
      </c>
      <c r="K41" s="66">
        <v>2990</v>
      </c>
      <c r="L41" s="68">
        <v>3046</v>
      </c>
      <c r="M41" s="68">
        <v>3185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2123</v>
      </c>
      <c r="H42" s="65">
        <v>2202</v>
      </c>
      <c r="I42" s="65">
        <v>2309</v>
      </c>
      <c r="J42" s="65">
        <v>2476</v>
      </c>
      <c r="K42" s="66">
        <v>2614</v>
      </c>
      <c r="L42" s="68">
        <v>2636</v>
      </c>
      <c r="M42" s="68">
        <v>2741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1147</v>
      </c>
      <c r="J43" s="65">
        <v>1179</v>
      </c>
      <c r="K43" s="66">
        <v>1247</v>
      </c>
      <c r="L43" s="68">
        <v>1293</v>
      </c>
      <c r="M43" s="68">
        <v>1371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877</v>
      </c>
      <c r="H44" s="65">
        <v>961</v>
      </c>
      <c r="I44" s="65">
        <v>1120</v>
      </c>
      <c r="J44" s="65">
        <v>1119</v>
      </c>
      <c r="K44" s="66">
        <v>1226</v>
      </c>
      <c r="L44" s="68">
        <v>1325</v>
      </c>
      <c r="M44" s="68">
        <v>1328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316</v>
      </c>
      <c r="H45" s="65">
        <v>316</v>
      </c>
      <c r="I45" s="65">
        <v>310</v>
      </c>
      <c r="J45" s="65">
        <v>313</v>
      </c>
      <c r="K45" s="66">
        <v>349</v>
      </c>
      <c r="L45" s="68">
        <v>383</v>
      </c>
      <c r="M45" s="68">
        <v>388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128</v>
      </c>
      <c r="H46" s="65">
        <v>133</v>
      </c>
      <c r="I46" s="65">
        <v>113</v>
      </c>
      <c r="J46" s="65">
        <v>111</v>
      </c>
      <c r="K46" s="66">
        <v>121</v>
      </c>
      <c r="L46" s="68">
        <v>125</v>
      </c>
      <c r="M46" s="68">
        <v>120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243</v>
      </c>
      <c r="H47" s="65">
        <v>280</v>
      </c>
      <c r="I47" s="65">
        <v>292</v>
      </c>
      <c r="J47" s="65">
        <v>331</v>
      </c>
      <c r="K47" s="66">
        <v>381</v>
      </c>
      <c r="L47" s="68">
        <v>443</v>
      </c>
      <c r="M47" s="68">
        <v>456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70</v>
      </c>
      <c r="H48" s="65">
        <v>83</v>
      </c>
      <c r="I48" s="65">
        <v>81</v>
      </c>
      <c r="J48" s="65">
        <v>81</v>
      </c>
      <c r="K48" s="66">
        <v>80</v>
      </c>
      <c r="L48" s="68">
        <v>73</v>
      </c>
      <c r="M48" s="68">
        <v>80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95</v>
      </c>
      <c r="H49" s="65">
        <v>112</v>
      </c>
      <c r="I49" s="65">
        <v>104</v>
      </c>
      <c r="J49" s="65">
        <v>104</v>
      </c>
      <c r="K49" s="66">
        <v>110</v>
      </c>
      <c r="L49" s="68">
        <v>114</v>
      </c>
      <c r="M49" s="68">
        <v>121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20945</v>
      </c>
      <c r="H50" s="70">
        <v>20932</v>
      </c>
      <c r="I50" s="70">
        <v>20744</v>
      </c>
      <c r="J50" s="70">
        <v>21023</v>
      </c>
      <c r="K50" s="71">
        <v>21485</v>
      </c>
      <c r="L50" s="73">
        <v>21308</v>
      </c>
      <c r="M50" s="73">
        <v>21272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6162</v>
      </c>
      <c r="H51" s="70">
        <v>6021</v>
      </c>
      <c r="I51" s="70">
        <v>6233</v>
      </c>
      <c r="J51" s="70">
        <v>6307</v>
      </c>
      <c r="K51" s="71">
        <v>6392</v>
      </c>
      <c r="L51" s="73">
        <v>6479</v>
      </c>
      <c r="M51" s="73">
        <v>6362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1619</v>
      </c>
      <c r="H52" s="65">
        <v>1580</v>
      </c>
      <c r="I52" s="65">
        <v>1775</v>
      </c>
      <c r="J52" s="65">
        <v>1813</v>
      </c>
      <c r="K52" s="66">
        <v>1872</v>
      </c>
      <c r="L52" s="68">
        <v>1860</v>
      </c>
      <c r="M52" s="68">
        <v>1904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4543</v>
      </c>
      <c r="H53" s="65">
        <v>4441</v>
      </c>
      <c r="I53" s="65">
        <v>4458</v>
      </c>
      <c r="J53" s="65">
        <v>4494</v>
      </c>
      <c r="K53" s="66">
        <v>4520</v>
      </c>
      <c r="L53" s="68">
        <v>4619</v>
      </c>
      <c r="M53" s="68">
        <v>4458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10659</v>
      </c>
      <c r="H54" s="70">
        <v>10762</v>
      </c>
      <c r="I54" s="70">
        <v>10265</v>
      </c>
      <c r="J54" s="70">
        <v>10298</v>
      </c>
      <c r="K54" s="71">
        <v>10647</v>
      </c>
      <c r="L54" s="73">
        <v>10503</v>
      </c>
      <c r="M54" s="73">
        <v>10538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10659</v>
      </c>
      <c r="H55" s="65">
        <v>10762</v>
      </c>
      <c r="I55" s="65">
        <v>10265</v>
      </c>
      <c r="J55" s="65">
        <v>10298</v>
      </c>
      <c r="K55" s="66">
        <v>10647</v>
      </c>
      <c r="L55" s="68">
        <v>10503</v>
      </c>
      <c r="M55" s="68">
        <v>10538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4124</v>
      </c>
      <c r="H56" s="70">
        <v>4149</v>
      </c>
      <c r="I56" s="70">
        <v>4246</v>
      </c>
      <c r="J56" s="70">
        <v>4418</v>
      </c>
      <c r="K56" s="71">
        <v>4446</v>
      </c>
      <c r="L56" s="73">
        <v>4326</v>
      </c>
      <c r="M56" s="73">
        <v>4372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2354</v>
      </c>
      <c r="H57" s="65">
        <v>2343</v>
      </c>
      <c r="I57" s="65">
        <v>2340</v>
      </c>
      <c r="J57" s="65">
        <v>2333</v>
      </c>
      <c r="K57" s="66">
        <v>2283</v>
      </c>
      <c r="L57" s="68">
        <v>2207</v>
      </c>
      <c r="M57" s="68">
        <v>2197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1197</v>
      </c>
      <c r="H58" s="65">
        <v>1189</v>
      </c>
      <c r="I58" s="65">
        <v>1201</v>
      </c>
      <c r="J58" s="65">
        <v>1196</v>
      </c>
      <c r="K58" s="66">
        <v>1149</v>
      </c>
      <c r="L58" s="68">
        <v>1151</v>
      </c>
      <c r="M58" s="68">
        <v>1143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826</v>
      </c>
      <c r="H59" s="65">
        <v>829</v>
      </c>
      <c r="I59" s="65">
        <v>821</v>
      </c>
      <c r="J59" s="65">
        <v>814</v>
      </c>
      <c r="K59" s="66">
        <v>819</v>
      </c>
      <c r="L59" s="68">
        <v>746</v>
      </c>
      <c r="M59" s="68">
        <v>726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854</v>
      </c>
      <c r="H60" s="65">
        <v>926</v>
      </c>
      <c r="I60" s="65">
        <v>998</v>
      </c>
      <c r="J60" s="65">
        <v>1088</v>
      </c>
      <c r="K60" s="66">
        <v>1142</v>
      </c>
      <c r="L60" s="68">
        <v>1196</v>
      </c>
      <c r="M60" s="68">
        <v>1266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916</v>
      </c>
      <c r="H61" s="65">
        <v>880</v>
      </c>
      <c r="I61" s="65">
        <v>908</v>
      </c>
      <c r="J61" s="65">
        <v>997</v>
      </c>
      <c r="K61" s="66">
        <v>1021</v>
      </c>
      <c r="L61" s="68">
        <v>923</v>
      </c>
      <c r="M61" s="68">
        <v>909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2130</v>
      </c>
      <c r="H62" s="70">
        <v>2196</v>
      </c>
      <c r="I62" s="70">
        <v>2398</v>
      </c>
      <c r="J62" s="70">
        <v>2541</v>
      </c>
      <c r="K62" s="71">
        <v>2563</v>
      </c>
      <c r="L62" s="73">
        <v>2624</v>
      </c>
      <c r="M62" s="73">
        <v>2561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2130</v>
      </c>
      <c r="H63" s="65">
        <v>2196</v>
      </c>
      <c r="I63" s="65">
        <v>2398</v>
      </c>
      <c r="J63" s="65">
        <v>2541</v>
      </c>
      <c r="K63" s="66">
        <v>2563</v>
      </c>
      <c r="L63" s="68">
        <v>2624</v>
      </c>
      <c r="M63" s="68">
        <v>2561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634</v>
      </c>
      <c r="H64" s="65">
        <v>629</v>
      </c>
      <c r="I64" s="65">
        <v>621</v>
      </c>
      <c r="J64" s="65">
        <v>598</v>
      </c>
      <c r="K64" s="66">
        <v>570</v>
      </c>
      <c r="L64" s="68">
        <v>564</v>
      </c>
      <c r="M64" s="68">
        <v>595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66</v>
      </c>
      <c r="H65" s="65">
        <v>72</v>
      </c>
      <c r="I65" s="65">
        <v>73</v>
      </c>
      <c r="J65" s="65">
        <v>84</v>
      </c>
      <c r="K65" s="66">
        <v>97</v>
      </c>
      <c r="L65" s="68">
        <v>110</v>
      </c>
      <c r="M65" s="68">
        <v>69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1430</v>
      </c>
      <c r="H66" s="65">
        <v>1495</v>
      </c>
      <c r="I66" s="65">
        <v>1704</v>
      </c>
      <c r="J66" s="65">
        <v>1859</v>
      </c>
      <c r="K66" s="66">
        <v>1896</v>
      </c>
      <c r="L66" s="68">
        <v>1950</v>
      </c>
      <c r="M66" s="68">
        <v>1897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6514</v>
      </c>
      <c r="H67" s="70">
        <v>6610</v>
      </c>
      <c r="I67" s="70">
        <v>6811</v>
      </c>
      <c r="J67" s="70">
        <v>6958</v>
      </c>
      <c r="K67" s="71">
        <v>6971</v>
      </c>
      <c r="L67" s="73">
        <v>6741</v>
      </c>
      <c r="M67" s="73">
        <v>6864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828</v>
      </c>
      <c r="H68" s="70">
        <v>860</v>
      </c>
      <c r="I68" s="70">
        <v>915</v>
      </c>
      <c r="J68" s="70">
        <v>967</v>
      </c>
      <c r="K68" s="71">
        <v>1043</v>
      </c>
      <c r="L68" s="73">
        <v>1006</v>
      </c>
      <c r="M68" s="73">
        <v>1036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825</v>
      </c>
      <c r="H69" s="65">
        <v>860</v>
      </c>
      <c r="I69" s="65">
        <v>911</v>
      </c>
      <c r="J69" s="65">
        <v>964</v>
      </c>
      <c r="K69" s="66">
        <v>1039</v>
      </c>
      <c r="L69" s="68">
        <v>1002</v>
      </c>
      <c r="M69" s="68">
        <v>1032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815</v>
      </c>
      <c r="H70" s="65">
        <v>847</v>
      </c>
      <c r="I70" s="65">
        <v>897</v>
      </c>
      <c r="J70" s="65">
        <v>949</v>
      </c>
      <c r="K70" s="66">
        <v>1020</v>
      </c>
      <c r="L70" s="68">
        <v>980</v>
      </c>
      <c r="M70" s="68">
        <v>1010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4442</v>
      </c>
      <c r="H71" s="70">
        <v>4456</v>
      </c>
      <c r="I71" s="70">
        <v>4617</v>
      </c>
      <c r="J71" s="70">
        <v>4698</v>
      </c>
      <c r="K71" s="71">
        <v>4713</v>
      </c>
      <c r="L71" s="73">
        <v>4491</v>
      </c>
      <c r="M71" s="73">
        <v>4569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2812</v>
      </c>
      <c r="H72" s="65">
        <v>2848</v>
      </c>
      <c r="I72" s="65">
        <v>3004</v>
      </c>
      <c r="J72" s="65">
        <v>3086</v>
      </c>
      <c r="K72" s="66">
        <v>3092</v>
      </c>
      <c r="L72" s="68">
        <v>3122</v>
      </c>
      <c r="M72" s="68">
        <v>3199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2425</v>
      </c>
      <c r="H73" s="65">
        <v>2461</v>
      </c>
      <c r="I73" s="65">
        <v>2545</v>
      </c>
      <c r="J73" s="65">
        <v>2632</v>
      </c>
      <c r="K73" s="66">
        <v>2663</v>
      </c>
      <c r="L73" s="68">
        <v>2749</v>
      </c>
      <c r="M73" s="68">
        <v>2817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1630</v>
      </c>
      <c r="H74" s="65">
        <v>1608</v>
      </c>
      <c r="I74" s="65">
        <v>1613</v>
      </c>
      <c r="J74" s="65">
        <v>1612</v>
      </c>
      <c r="K74" s="66">
        <v>1621</v>
      </c>
      <c r="L74" s="68">
        <v>1369</v>
      </c>
      <c r="M74" s="68">
        <v>1370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1377</v>
      </c>
      <c r="H75" s="70">
        <v>1363</v>
      </c>
      <c r="I75" s="70">
        <v>1401</v>
      </c>
      <c r="J75" s="70">
        <v>1393</v>
      </c>
      <c r="K75" s="71">
        <v>1396</v>
      </c>
      <c r="L75" s="73">
        <v>1146</v>
      </c>
      <c r="M75" s="73">
        <v>1159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1244</v>
      </c>
      <c r="H76" s="65">
        <v>1294</v>
      </c>
      <c r="I76" s="65">
        <v>1279</v>
      </c>
      <c r="J76" s="65">
        <v>1293</v>
      </c>
      <c r="K76" s="66">
        <v>1215</v>
      </c>
      <c r="L76" s="68">
        <v>1244</v>
      </c>
      <c r="M76" s="68">
        <v>1259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1244</v>
      </c>
      <c r="H77" s="65">
        <v>1294</v>
      </c>
      <c r="I77" s="65">
        <v>1279</v>
      </c>
      <c r="J77" s="65">
        <v>1293</v>
      </c>
      <c r="K77" s="66">
        <v>1215</v>
      </c>
      <c r="L77" s="68">
        <v>1244</v>
      </c>
      <c r="M77" s="68">
        <v>1259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816</v>
      </c>
      <c r="H78" s="65">
        <v>673</v>
      </c>
      <c r="I78" s="65">
        <v>650</v>
      </c>
      <c r="J78" s="65">
        <v>668</v>
      </c>
      <c r="K78" s="66">
        <v>683</v>
      </c>
      <c r="L78" s="68">
        <v>681</v>
      </c>
      <c r="M78" s="68">
        <v>690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1"/>
      <c r="L82"/>
      <c r="M82"/>
    </row>
    <row r="83" spans="1:13" x14ac:dyDescent="0.25">
      <c r="C83" s="17"/>
      <c r="K83" s="52"/>
      <c r="L83" s="52"/>
      <c r="M83" s="52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28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0.710937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SVB.OB.Ber.!G11</f>
        <v>61947</v>
      </c>
      <c r="G11" s="86">
        <f>SVB.OB.Ber.!H11</f>
        <v>62665</v>
      </c>
      <c r="H11" s="86">
        <f>SVB.OB.Ber.!I11</f>
        <v>63684</v>
      </c>
      <c r="I11" s="86">
        <f>SVB.OB.Ber.!J11</f>
        <v>64336</v>
      </c>
      <c r="J11" s="86">
        <f>SVB.OB.Ber.!K11</f>
        <v>64336</v>
      </c>
      <c r="K11" s="86">
        <f>SVB.OB.Ber.!L11</f>
        <v>65660</v>
      </c>
      <c r="L11" s="86">
        <f>SVB.OB.Ber.!M11</f>
        <v>66327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SVB.OB.Ber.!G14+SVB.OB.Ber.!G15</f>
        <v>564</v>
      </c>
      <c r="G12" s="92">
        <f>SVB.OB.Ber.!H14+SVB.OB.Ber.!H15</f>
        <v>605</v>
      </c>
      <c r="H12" s="92">
        <f>SVB.OB.Ber.!I14+SVB.OB.Ber.!I15</f>
        <v>669</v>
      </c>
      <c r="I12" s="92">
        <f>SVB.OB.Ber.!J14+SVB.OB.Ber.!J15</f>
        <v>686</v>
      </c>
      <c r="J12" s="92">
        <f>SVB.OB.Ber.!K14+SVB.OB.Ber.!K15</f>
        <v>686</v>
      </c>
      <c r="K12" s="92">
        <f>SVB.OB.Ber.!L14+SVB.OB.Ber.!L15</f>
        <v>694</v>
      </c>
      <c r="L12" s="92">
        <f>SVB.OB.Ber.!M14+SVB.OB.Ber.!M15</f>
        <v>648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SVB.OB.Ber.!G17+SVB.OB.Ber.!G18+SVB.OB.Ber.!G19+SVB.OB.Ber.!G20+SVB.OB.Ber.!G24+SVB.OB.Ber.!G25+SVB.OB.Ber.!G26+SVB.OB.Ber.!G21+SVB.OB.Ber.!G34</f>
        <v>12718</v>
      </c>
      <c r="G13" s="92">
        <f>SVB.OB.Ber.!H17+SVB.OB.Ber.!H18+SVB.OB.Ber.!H19+SVB.OB.Ber.!H20+SVB.OB.Ber.!H24+SVB.OB.Ber.!H25+SVB.OB.Ber.!H26+SVB.OB.Ber.!H21+SVB.OB.Ber.!H34</f>
        <v>12781</v>
      </c>
      <c r="H13" s="92">
        <f>SVB.OB.Ber.!I17+SVB.OB.Ber.!I18+SVB.OB.Ber.!I19+SVB.OB.Ber.!I20+SVB.OB.Ber.!I24+SVB.OB.Ber.!I25+SVB.OB.Ber.!I26+SVB.OB.Ber.!I21+SVB.OB.Ber.!I34</f>
        <v>12878</v>
      </c>
      <c r="I13" s="92">
        <f>SVB.OB.Ber.!J17+SVB.OB.Ber.!J18+SVB.OB.Ber.!J19+SVB.OB.Ber.!J20+SVB.OB.Ber.!J24+SVB.OB.Ber.!J25+SVB.OB.Ber.!J26+SVB.OB.Ber.!J21+SVB.OB.Ber.!J34</f>
        <v>12458</v>
      </c>
      <c r="J13" s="92">
        <f>SVB.OB.Ber.!K17+SVB.OB.Ber.!K18+SVB.OB.Ber.!K19+SVB.OB.Ber.!K20+SVB.OB.Ber.!K24+SVB.OB.Ber.!K25+SVB.OB.Ber.!K26+SVB.OB.Ber.!K21+SVB.OB.Ber.!K34</f>
        <v>12458</v>
      </c>
      <c r="K13" s="92">
        <f>SVB.OB.Ber.!L17+SVB.OB.Ber.!L18+SVB.OB.Ber.!L19+SVB.OB.Ber.!L20+SVB.OB.Ber.!L24+SVB.OB.Ber.!L25+SVB.OB.Ber.!L26+SVB.OB.Ber.!L21+SVB.OB.Ber.!L34</f>
        <v>12412</v>
      </c>
      <c r="L13" s="92">
        <f>SVB.OB.Ber.!M17+SVB.OB.Ber.!M18+SVB.OB.Ber.!M19+SVB.OB.Ber.!M20+SVB.OB.Ber.!M24+SVB.OB.Ber.!M25+SVB.OB.Ber.!M26+SVB.OB.Ber.!M21+SVB.OB.Ber.!M34</f>
        <v>12325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SVB.OB.Ber.!G28+SVB.OB.Ber.!G29+SVB.OB.Ber.!G30+SVB.OB.Ber.!G31</f>
        <v>4400</v>
      </c>
      <c r="G14" s="92">
        <f>SVB.OB.Ber.!H28+SVB.OB.Ber.!H29+SVB.OB.Ber.!H30+SVB.OB.Ber.!H31</f>
        <v>4569</v>
      </c>
      <c r="H14" s="92">
        <f>SVB.OB.Ber.!I28+SVB.OB.Ber.!I29+SVB.OB.Ber.!I30+SVB.OB.Ber.!I31</f>
        <v>4792</v>
      </c>
      <c r="I14" s="92">
        <f>SVB.OB.Ber.!J28+SVB.OB.Ber.!J29+SVB.OB.Ber.!J30+SVB.OB.Ber.!J31</f>
        <v>4718</v>
      </c>
      <c r="J14" s="92">
        <f>SVB.OB.Ber.!K28+SVB.OB.Ber.!K29+SVB.OB.Ber.!K30+SVB.OB.Ber.!K31</f>
        <v>4718</v>
      </c>
      <c r="K14" s="92">
        <f>SVB.OB.Ber.!L28+SVB.OB.Ber.!L29+SVB.OB.Ber.!L30+SVB.OB.Ber.!L31</f>
        <v>4773</v>
      </c>
      <c r="L14" s="92">
        <f>SVB.OB.Ber.!M28+SVB.OB.Ber.!M29+SVB.OB.Ber.!M30+SVB.OB.Ber.!M31</f>
        <v>5079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SVB.OB.Ber.!G64+SVB.OB.Ber.!G65+SVB.OB.Ber.!G66</f>
        <v>1770</v>
      </c>
      <c r="G15" s="92">
        <f>SVB.OB.Ber.!H64+SVB.OB.Ber.!H65+SVB.OB.Ber.!H66</f>
        <v>1853</v>
      </c>
      <c r="H15" s="92">
        <f>SVB.OB.Ber.!I64+SVB.OB.Ber.!I65+SVB.OB.Ber.!I66</f>
        <v>1834</v>
      </c>
      <c r="I15" s="92">
        <f>SVB.OB.Ber.!J64+SVB.OB.Ber.!J65+SVB.OB.Ber.!J66</f>
        <v>1875</v>
      </c>
      <c r="J15" s="92">
        <f>SVB.OB.Ber.!K64+SVB.OB.Ber.!K65+SVB.OB.Ber.!K66</f>
        <v>1875</v>
      </c>
      <c r="K15" s="92">
        <f>SVB.OB.Ber.!L64+SVB.OB.Ber.!L65+SVB.OB.Ber.!L66</f>
        <v>2053</v>
      </c>
      <c r="L15" s="92">
        <f>SVB.OB.Ber.!M64+SVB.OB.Ber.!M65+SVB.OB.Ber.!M66</f>
        <v>2083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SVB.OB.Ber.!G72+SVB.OB.Ber.!G74+SVB.OB.Ber.!G69+SVB.OB.Ber.!G77</f>
        <v>8538</v>
      </c>
      <c r="G16" s="92">
        <f>SVB.OB.Ber.!H72+SVB.OB.Ber.!H74+SVB.OB.Ber.!H69+SVB.OB.Ber.!H77</f>
        <v>8546</v>
      </c>
      <c r="H16" s="92">
        <f>SVB.OB.Ber.!I72+SVB.OB.Ber.!I74+SVB.OB.Ber.!I69+SVB.OB.Ber.!I77</f>
        <v>9073</v>
      </c>
      <c r="I16" s="92">
        <f>SVB.OB.Ber.!J72+SVB.OB.Ber.!J74+SVB.OB.Ber.!J69+SVB.OB.Ber.!J77</f>
        <v>9284</v>
      </c>
      <c r="J16" s="92">
        <f>SVB.OB.Ber.!K72+SVB.OB.Ber.!K74+SVB.OB.Ber.!K69+SVB.OB.Ber.!K77</f>
        <v>9284</v>
      </c>
      <c r="K16" s="92">
        <f>SVB.OB.Ber.!L72+SVB.OB.Ber.!L74+SVB.OB.Ber.!L69+SVB.OB.Ber.!L77</f>
        <v>9736</v>
      </c>
      <c r="L16" s="92">
        <f>SVB.OB.Ber.!M72+SVB.OB.Ber.!M74+SVB.OB.Ber.!M69+SVB.OB.Ber.!M77</f>
        <v>9831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SVB.OB.Ber.!G52+SVB.OB.Ber.!G53+SVB.OB.Ber.!G35</f>
        <v>9068</v>
      </c>
      <c r="G17" s="92">
        <f>SVB.OB.Ber.!H52+SVB.OB.Ber.!H53+SVB.OB.Ber.!H35</f>
        <v>9185</v>
      </c>
      <c r="H17" s="92">
        <f>SVB.OB.Ber.!I52+SVB.OB.Ber.!I53+SVB.OB.Ber.!I35</f>
        <v>9619</v>
      </c>
      <c r="I17" s="92">
        <f>SVB.OB.Ber.!J52+SVB.OB.Ber.!J53+SVB.OB.Ber.!J35</f>
        <v>9577</v>
      </c>
      <c r="J17" s="92">
        <f>SVB.OB.Ber.!K52+SVB.OB.Ber.!K53+SVB.OB.Ber.!K35</f>
        <v>9577</v>
      </c>
      <c r="K17" s="92">
        <f>SVB.OB.Ber.!L52+SVB.OB.Ber.!L53+SVB.OB.Ber.!L35</f>
        <v>9713</v>
      </c>
      <c r="L17" s="92">
        <f>SVB.OB.Ber.!M52+SVB.OB.Ber.!M53+SVB.OB.Ber.!M35</f>
        <v>9762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SVB.OB.Ber.!G55+SVB.OB.Ber.!G57+SVB.OB.Ber.!G60</f>
        <v>10972</v>
      </c>
      <c r="G18" s="92">
        <f>SVB.OB.Ber.!H55+SVB.OB.Ber.!H57+SVB.OB.Ber.!H60</f>
        <v>11208</v>
      </c>
      <c r="H18" s="92">
        <f>SVB.OB.Ber.!I55+SVB.OB.Ber.!I57+SVB.OB.Ber.!I60</f>
        <v>11250</v>
      </c>
      <c r="I18" s="92">
        <f>SVB.OB.Ber.!J55+SVB.OB.Ber.!J57+SVB.OB.Ber.!J60</f>
        <v>10992</v>
      </c>
      <c r="J18" s="92">
        <f>SVB.OB.Ber.!K55+SVB.OB.Ber.!K57+SVB.OB.Ber.!K60</f>
        <v>10992</v>
      </c>
      <c r="K18" s="92">
        <f>SVB.OB.Ber.!L55+SVB.OB.Ber.!L57+SVB.OB.Ber.!L60</f>
        <v>11269</v>
      </c>
      <c r="L18" s="92">
        <f>SVB.OB.Ber.!M55+SVB.OB.Ber.!M57+SVB.OB.Ber.!M60</f>
        <v>11311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SVB.OB.Ber.!G38+SVB.OB.Ber.!G39+SVB.OB.Ber.!G41+SVB.OB.Ber.!G44</f>
        <v>11443</v>
      </c>
      <c r="G19" s="92">
        <f>SVB.OB.Ber.!H38+SVB.OB.Ber.!H39+SVB.OB.Ber.!H41+SVB.OB.Ber.!H44</f>
        <v>11763</v>
      </c>
      <c r="H19" s="92">
        <f>SVB.OB.Ber.!I38+SVB.OB.Ber.!I39+SVB.OB.Ber.!I41+SVB.OB.Ber.!I44</f>
        <v>11978</v>
      </c>
      <c r="I19" s="92">
        <f>SVB.OB.Ber.!J38+SVB.OB.Ber.!J39+SVB.OB.Ber.!J41+SVB.OB.Ber.!J44</f>
        <v>13082</v>
      </c>
      <c r="J19" s="92">
        <f>SVB.OB.Ber.!K38+SVB.OB.Ber.!K39+SVB.OB.Ber.!K41+SVB.OB.Ber.!K44</f>
        <v>13082</v>
      </c>
      <c r="K19" s="92">
        <f>SVB.OB.Ber.!L38+SVB.OB.Ber.!L39+SVB.OB.Ber.!L41+SVB.OB.Ber.!L44</f>
        <v>13300</v>
      </c>
      <c r="L19" s="92">
        <f>SVB.OB.Ber.!M38+SVB.OB.Ber.!M39+SVB.OB.Ber.!M41+SVB.OB.Ber.!M44</f>
        <v>13617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SVB.OB.Ber.!G48+SVB.OB.Ber.!G61+SVB.OB.Ber.!G49+SVB.OB.Ber.!G22</f>
        <v>1314</v>
      </c>
      <c r="G20" s="92">
        <f>SVB.OB.Ber.!H48+SVB.OB.Ber.!H61+SVB.OB.Ber.!H49+SVB.OB.Ber.!H22</f>
        <v>1206</v>
      </c>
      <c r="H20" s="92">
        <f>SVB.OB.Ber.!I48+SVB.OB.Ber.!I61+SVB.OB.Ber.!I49+SVB.OB.Ber.!I22</f>
        <v>1425</v>
      </c>
      <c r="I20" s="92">
        <f>SVB.OB.Ber.!J48+SVB.OB.Ber.!J61+SVB.OB.Ber.!J49+SVB.OB.Ber.!J22</f>
        <v>1516</v>
      </c>
      <c r="J20" s="92">
        <f>SVB.OB.Ber.!K48+SVB.OB.Ber.!K61+SVB.OB.Ber.!K49+SVB.OB.Ber.!K22</f>
        <v>1516</v>
      </c>
      <c r="K20" s="92">
        <f>SVB.OB.Ber.!L48+SVB.OB.Ber.!L61+SVB.OB.Ber.!L49+SVB.OB.Ber.!L22</f>
        <v>1591</v>
      </c>
      <c r="L20" s="92">
        <f>SVB.OB.Ber.!M48+SVB.OB.Ber.!M61+SVB.OB.Ber.!M49+SVB.OB.Ber.!M22</f>
        <v>1547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6</v>
      </c>
      <c r="G21" s="92">
        <f>G11-G12-G13-G14-G15-G16-G17-G18-G19-G20-G22</f>
        <v>27</v>
      </c>
      <c r="H21" s="92">
        <f>H11-H12-H13-H14-H15-H16-H17-H18-H19-H20-H22</f>
        <v>15</v>
      </c>
      <c r="I21" s="92">
        <f t="shared" ref="I21:L21" si="0">I11-I12-I13-I14-I15-I16-I17-I18-I19-I20-I22</f>
        <v>2</v>
      </c>
      <c r="J21" s="92">
        <f t="shared" si="0"/>
        <v>2</v>
      </c>
      <c r="K21" s="92">
        <f t="shared" ref="K21" si="1">K11-K12-K13-K14-K15-K16-K17-K18-K19-K20-K22</f>
        <v>1</v>
      </c>
      <c r="L21" s="92">
        <f t="shared" si="0"/>
        <v>0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SVB.OB.Ber.!G78</f>
        <v>1154</v>
      </c>
      <c r="G22" s="43">
        <f>SVB.OB.Ber.!H78</f>
        <v>922</v>
      </c>
      <c r="H22" s="43">
        <f>SVB.OB.Ber.!I78</f>
        <v>151</v>
      </c>
      <c r="I22" s="43">
        <f>SVB.OB.Ber.!J78</f>
        <v>146</v>
      </c>
      <c r="J22" s="43">
        <f>SVB.OB.Ber.!K78</f>
        <v>146</v>
      </c>
      <c r="K22" s="43">
        <f>SVB.OB.Ber.!L78</f>
        <v>118</v>
      </c>
      <c r="L22" s="43">
        <f>SVB.OB.Ber.!M78</f>
        <v>124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61947</v>
      </c>
      <c r="G23" s="91">
        <f>SUM(G12:G22)</f>
        <v>62665</v>
      </c>
      <c r="H23" s="91">
        <f>SUM(H12:H22)</f>
        <v>63684</v>
      </c>
      <c r="I23" s="91">
        <f t="shared" ref="I23:L23" si="2">SUM(I12:I22)</f>
        <v>64336</v>
      </c>
      <c r="J23" s="91">
        <f t="shared" si="2"/>
        <v>64336</v>
      </c>
      <c r="K23" s="91">
        <f>SUM(K12:K22)</f>
        <v>65660</v>
      </c>
      <c r="L23" s="91">
        <f t="shared" si="2"/>
        <v>66327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15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61947</v>
      </c>
      <c r="G36" s="86">
        <v>62665</v>
      </c>
      <c r="H36" s="86">
        <v>63684</v>
      </c>
      <c r="I36" s="86">
        <v>64336</v>
      </c>
      <c r="J36" s="94">
        <v>64336</v>
      </c>
      <c r="K36" s="94">
        <f>K11</f>
        <v>65660</v>
      </c>
      <c r="L36" s="94">
        <f>L11</f>
        <v>66327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0.91045571214102372</v>
      </c>
      <c r="G37" s="96">
        <f>G12/$G$36*100</f>
        <v>0.96545120880874491</v>
      </c>
      <c r="H37" s="96">
        <f>H12/$H$11*100</f>
        <v>1.0504993404936875</v>
      </c>
      <c r="I37" s="96">
        <f>I12/$I$11*100</f>
        <v>1.0662770455110668</v>
      </c>
      <c r="J37" s="96">
        <f>J12/$J$11*100</f>
        <v>1.0662770455110668</v>
      </c>
      <c r="K37" s="96">
        <f>K12/$K$11*100</f>
        <v>1.0569600974718245</v>
      </c>
      <c r="L37" s="96">
        <f>L12/$L$11*100</f>
        <v>0.97697770138857476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20.530453452144577</v>
      </c>
      <c r="G38" s="96">
        <f t="shared" ref="G38:G47" si="4">G13/$G$36*100</f>
        <v>20.395755206255487</v>
      </c>
      <c r="H38" s="96">
        <f t="shared" ref="H38:H47" si="5">H13/$H$11*100</f>
        <v>20.221719741222284</v>
      </c>
      <c r="I38" s="96">
        <f t="shared" ref="I38:I47" si="6">I13/$I$11*100</f>
        <v>19.363964188012933</v>
      </c>
      <c r="J38" s="96">
        <f t="shared" ref="J38:J47" si="7">J13/$J$11*100</f>
        <v>19.363964188012933</v>
      </c>
      <c r="K38" s="96">
        <f t="shared" ref="K38:K47" si="8">K13/$K$11*100</f>
        <v>18.903441973804448</v>
      </c>
      <c r="L38" s="96">
        <f t="shared" ref="L38:L47" si="9">L13/$L$11*100</f>
        <v>18.582176187676211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7.1028459812420301</v>
      </c>
      <c r="G39" s="96">
        <f t="shared" si="4"/>
        <v>7.291151360408521</v>
      </c>
      <c r="H39" s="96">
        <f t="shared" si="5"/>
        <v>7.5246529740594186</v>
      </c>
      <c r="I39" s="96">
        <f t="shared" si="6"/>
        <v>7.3333747823924389</v>
      </c>
      <c r="J39" s="96">
        <f t="shared" si="7"/>
        <v>7.3333747823924389</v>
      </c>
      <c r="K39" s="96">
        <f t="shared" si="8"/>
        <v>7.2692659153213519</v>
      </c>
      <c r="L39" s="96">
        <f t="shared" si="9"/>
        <v>7.6575150391243376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2.857281224272362</v>
      </c>
      <c r="G40" s="96">
        <f t="shared" si="4"/>
        <v>2.9569935370621558</v>
      </c>
      <c r="H40" s="96">
        <f t="shared" si="5"/>
        <v>2.8798442308900194</v>
      </c>
      <c r="I40" s="96">
        <f t="shared" si="6"/>
        <v>2.9143869684158172</v>
      </c>
      <c r="J40" s="96">
        <f t="shared" si="7"/>
        <v>2.9143869684158172</v>
      </c>
      <c r="K40" s="96">
        <f t="shared" si="8"/>
        <v>3.1267133719159306</v>
      </c>
      <c r="L40" s="96">
        <f t="shared" si="9"/>
        <v>3.1405008518401258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13.782749769964648</v>
      </c>
      <c r="G41" s="96">
        <f t="shared" si="4"/>
        <v>13.637596744594271</v>
      </c>
      <c r="H41" s="96">
        <f t="shared" si="5"/>
        <v>14.246906601344136</v>
      </c>
      <c r="I41" s="96">
        <f t="shared" si="6"/>
        <v>14.430489927878638</v>
      </c>
      <c r="J41" s="96">
        <f t="shared" si="7"/>
        <v>14.430489927878638</v>
      </c>
      <c r="K41" s="96">
        <f t="shared" si="8"/>
        <v>14.827901309777641</v>
      </c>
      <c r="L41" s="96">
        <f t="shared" si="9"/>
        <v>14.822018182640553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14.638319854068801</v>
      </c>
      <c r="G42" s="96">
        <f t="shared" si="4"/>
        <v>14.657304715550945</v>
      </c>
      <c r="H42" s="96">
        <f t="shared" si="5"/>
        <v>15.104264807486967</v>
      </c>
      <c r="I42" s="96">
        <f t="shared" si="6"/>
        <v>14.885911464809748</v>
      </c>
      <c r="J42" s="96">
        <f t="shared" si="7"/>
        <v>14.885911464809748</v>
      </c>
      <c r="K42" s="96">
        <f t="shared" si="8"/>
        <v>14.792872372829729</v>
      </c>
      <c r="L42" s="96">
        <f t="shared" si="9"/>
        <v>14.717988149622327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17.711915024133535</v>
      </c>
      <c r="G43" s="96">
        <f t="shared" si="4"/>
        <v>17.885582063352746</v>
      </c>
      <c r="H43" s="96">
        <f t="shared" si="5"/>
        <v>17.665347654041831</v>
      </c>
      <c r="I43" s="96">
        <f t="shared" si="6"/>
        <v>17.085302163640886</v>
      </c>
      <c r="J43" s="96">
        <f t="shared" si="7"/>
        <v>17.085302163640886</v>
      </c>
      <c r="K43" s="96">
        <f t="shared" si="8"/>
        <v>17.162656107219007</v>
      </c>
      <c r="L43" s="96">
        <f t="shared" si="9"/>
        <v>17.053387006799646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18.472242400761942</v>
      </c>
      <c r="G44" s="96">
        <f t="shared" si="4"/>
        <v>18.771243916061596</v>
      </c>
      <c r="H44" s="96">
        <f t="shared" si="5"/>
        <v>18.808491928898938</v>
      </c>
      <c r="I44" s="96">
        <f t="shared" si="6"/>
        <v>20.333872171101717</v>
      </c>
      <c r="J44" s="96">
        <f t="shared" si="7"/>
        <v>20.333872171101717</v>
      </c>
      <c r="K44" s="96">
        <f t="shared" si="8"/>
        <v>20.255863539445627</v>
      </c>
      <c r="L44" s="96">
        <f t="shared" si="9"/>
        <v>20.530100863901581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2.1211680953072789</v>
      </c>
      <c r="G45" s="96">
        <f t="shared" si="4"/>
        <v>1.9245192691294981</v>
      </c>
      <c r="H45" s="96">
        <f t="shared" si="5"/>
        <v>2.2376107028452985</v>
      </c>
      <c r="I45" s="96">
        <f t="shared" si="6"/>
        <v>2.3563790101964686</v>
      </c>
      <c r="J45" s="96">
        <f t="shared" si="7"/>
        <v>2.3563790101964686</v>
      </c>
      <c r="K45" s="96">
        <f t="shared" si="8"/>
        <v>2.4230886384404506</v>
      </c>
      <c r="L45" s="96">
        <f t="shared" si="9"/>
        <v>2.3323834939014279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9.685699065330039E-3</v>
      </c>
      <c r="G46" s="96">
        <f t="shared" si="4"/>
        <v>4.3086252293943986E-2</v>
      </c>
      <c r="H46" s="96">
        <f t="shared" si="5"/>
        <v>2.3553796872055777E-2</v>
      </c>
      <c r="I46" s="96">
        <f t="shared" si="6"/>
        <v>3.1086794329768714E-3</v>
      </c>
      <c r="J46" s="96">
        <f t="shared" si="7"/>
        <v>3.1086794329768714E-3</v>
      </c>
      <c r="K46" s="96">
        <f t="shared" si="8"/>
        <v>1.5229972586049345E-3</v>
      </c>
      <c r="L46" s="96">
        <f t="shared" si="9"/>
        <v>0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1.8628827868984776</v>
      </c>
      <c r="G47" s="96">
        <f t="shared" si="4"/>
        <v>1.4713157264820873</v>
      </c>
      <c r="H47" s="96">
        <f t="shared" si="5"/>
        <v>0.23710822184536146</v>
      </c>
      <c r="I47" s="96">
        <f t="shared" si="6"/>
        <v>0.22693359860731163</v>
      </c>
      <c r="J47" s="96">
        <f t="shared" si="7"/>
        <v>0.22693359860731163</v>
      </c>
      <c r="K47" s="96">
        <f t="shared" si="8"/>
        <v>0.17971367651538225</v>
      </c>
      <c r="L47" s="96">
        <f t="shared" si="9"/>
        <v>0.18695252310522109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B3" sqref="B3"/>
      <selection pane="topRight" activeCell="B3" sqref="B3"/>
      <selection pane="bottomLeft" activeCell="B3" sqref="B3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61947</v>
      </c>
      <c r="H11" s="70">
        <v>62665</v>
      </c>
      <c r="I11" s="70">
        <v>63684</v>
      </c>
      <c r="J11" s="70">
        <v>64336</v>
      </c>
      <c r="K11" s="71">
        <v>64336</v>
      </c>
      <c r="L11" s="72">
        <v>65660</v>
      </c>
      <c r="M11" s="72">
        <v>66327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16610</v>
      </c>
      <c r="H12" s="70">
        <v>16950</v>
      </c>
      <c r="I12" s="70">
        <v>17256</v>
      </c>
      <c r="J12" s="70">
        <v>16749</v>
      </c>
      <c r="K12" s="71">
        <v>16749</v>
      </c>
      <c r="L12" s="73">
        <v>16790</v>
      </c>
      <c r="M12" s="73">
        <v>16977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564</v>
      </c>
      <c r="H13" s="70">
        <v>605</v>
      </c>
      <c r="I13" s="70">
        <v>669</v>
      </c>
      <c r="J13" s="70">
        <v>686</v>
      </c>
      <c r="K13" s="71">
        <v>686</v>
      </c>
      <c r="L13" s="73">
        <v>694</v>
      </c>
      <c r="M13" s="73">
        <v>648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58</v>
      </c>
      <c r="H14" s="65">
        <v>67</v>
      </c>
      <c r="I14" s="65">
        <v>68</v>
      </c>
      <c r="J14" s="65">
        <v>69</v>
      </c>
      <c r="K14" s="66">
        <v>69</v>
      </c>
      <c r="L14" s="68">
        <v>68</v>
      </c>
      <c r="M14" s="68">
        <v>73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506</v>
      </c>
      <c r="H15" s="65">
        <v>538</v>
      </c>
      <c r="I15" s="65">
        <v>601</v>
      </c>
      <c r="J15" s="65">
        <v>617</v>
      </c>
      <c r="K15" s="66">
        <v>617</v>
      </c>
      <c r="L15" s="68">
        <v>626</v>
      </c>
      <c r="M15" s="68">
        <v>575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4689</v>
      </c>
      <c r="H16" s="70">
        <v>4654</v>
      </c>
      <c r="I16" s="70">
        <v>4634</v>
      </c>
      <c r="J16" s="70">
        <v>4420</v>
      </c>
      <c r="K16" s="71">
        <v>4420</v>
      </c>
      <c r="L16" s="73">
        <v>4406</v>
      </c>
      <c r="M16" s="73">
        <v>4350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344</v>
      </c>
      <c r="H17" s="65">
        <v>330</v>
      </c>
      <c r="I17" s="65">
        <v>268</v>
      </c>
      <c r="J17" s="65">
        <v>241</v>
      </c>
      <c r="K17" s="66">
        <v>241</v>
      </c>
      <c r="L17" s="68">
        <v>203</v>
      </c>
      <c r="M17" s="68">
        <v>215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687</v>
      </c>
      <c r="H18" s="65">
        <v>661</v>
      </c>
      <c r="I18" s="65">
        <v>705</v>
      </c>
      <c r="J18" s="65">
        <v>562</v>
      </c>
      <c r="K18" s="66">
        <v>562</v>
      </c>
      <c r="L18" s="68">
        <v>533</v>
      </c>
      <c r="M18" s="68">
        <v>600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282</v>
      </c>
      <c r="H19" s="65">
        <v>288</v>
      </c>
      <c r="I19" s="65">
        <v>384</v>
      </c>
      <c r="J19" s="65">
        <v>363</v>
      </c>
      <c r="K19" s="66">
        <v>363</v>
      </c>
      <c r="L19" s="68">
        <v>369</v>
      </c>
      <c r="M19" s="68">
        <v>389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3106</v>
      </c>
      <c r="H20" s="65">
        <v>3128</v>
      </c>
      <c r="I20" s="65">
        <v>3029</v>
      </c>
      <c r="J20" s="65">
        <v>2923</v>
      </c>
      <c r="K20" s="66">
        <v>2923</v>
      </c>
      <c r="L20" s="68">
        <v>2977</v>
      </c>
      <c r="M20" s="68">
        <v>2844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121</v>
      </c>
      <c r="H21" s="65">
        <v>101</v>
      </c>
      <c r="I21" s="65">
        <v>110</v>
      </c>
      <c r="J21" s="65">
        <v>206</v>
      </c>
      <c r="K21" s="66">
        <v>206</v>
      </c>
      <c r="L21" s="68">
        <v>196</v>
      </c>
      <c r="M21" s="68">
        <v>186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149</v>
      </c>
      <c r="H22" s="65">
        <v>146</v>
      </c>
      <c r="I22" s="65">
        <v>138</v>
      </c>
      <c r="J22" s="65">
        <v>125</v>
      </c>
      <c r="K22" s="66">
        <v>125</v>
      </c>
      <c r="L22" s="68">
        <v>128</v>
      </c>
      <c r="M22" s="68">
        <v>116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6957</v>
      </c>
      <c r="H23" s="70">
        <v>7122</v>
      </c>
      <c r="I23" s="70">
        <v>7161</v>
      </c>
      <c r="J23" s="70">
        <v>6925</v>
      </c>
      <c r="K23" s="71">
        <v>6925</v>
      </c>
      <c r="L23" s="73">
        <v>6917</v>
      </c>
      <c r="M23" s="73">
        <v>6900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3117</v>
      </c>
      <c r="H24" s="65">
        <v>3183</v>
      </c>
      <c r="I24" s="65">
        <v>3311</v>
      </c>
      <c r="J24" s="65">
        <v>3279</v>
      </c>
      <c r="K24" s="66">
        <v>3279</v>
      </c>
      <c r="L24" s="68">
        <v>3304</v>
      </c>
      <c r="M24" s="68">
        <v>3268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2270</v>
      </c>
      <c r="H25" s="65">
        <v>2313</v>
      </c>
      <c r="I25" s="65">
        <v>2242</v>
      </c>
      <c r="J25" s="65">
        <v>2096</v>
      </c>
      <c r="K25" s="66">
        <v>2096</v>
      </c>
      <c r="L25" s="68">
        <v>2081</v>
      </c>
      <c r="M25" s="68">
        <v>2120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1570</v>
      </c>
      <c r="H26" s="65">
        <v>1626</v>
      </c>
      <c r="I26" s="65">
        <v>1608</v>
      </c>
      <c r="J26" s="65">
        <v>1550</v>
      </c>
      <c r="K26" s="66">
        <v>1550</v>
      </c>
      <c r="L26" s="68">
        <v>1532</v>
      </c>
      <c r="M26" s="68">
        <v>1512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4400</v>
      </c>
      <c r="H27" s="65">
        <v>4569</v>
      </c>
      <c r="I27" s="65">
        <v>4792</v>
      </c>
      <c r="J27" s="65">
        <v>4718</v>
      </c>
      <c r="K27" s="66">
        <v>4718</v>
      </c>
      <c r="L27" s="68">
        <v>4773</v>
      </c>
      <c r="M27" s="68">
        <v>5079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475</v>
      </c>
      <c r="H28" s="65">
        <v>477</v>
      </c>
      <c r="I28" s="65">
        <v>505</v>
      </c>
      <c r="J28" s="65">
        <v>481</v>
      </c>
      <c r="K28" s="66">
        <v>481</v>
      </c>
      <c r="L28" s="68">
        <v>509</v>
      </c>
      <c r="M28" s="68">
        <v>509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1398</v>
      </c>
      <c r="H29" s="65">
        <v>1383</v>
      </c>
      <c r="I29" s="65">
        <v>1567</v>
      </c>
      <c r="J29" s="65">
        <v>1518</v>
      </c>
      <c r="K29" s="66">
        <v>1518</v>
      </c>
      <c r="L29" s="68">
        <v>1662</v>
      </c>
      <c r="M29" s="68">
        <v>1965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853</v>
      </c>
      <c r="H30" s="65">
        <v>865</v>
      </c>
      <c r="I30" s="65">
        <v>914</v>
      </c>
      <c r="J30" s="65">
        <v>951</v>
      </c>
      <c r="K30" s="66">
        <v>951</v>
      </c>
      <c r="L30" s="68">
        <v>891</v>
      </c>
      <c r="M30" s="68">
        <v>865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1674</v>
      </c>
      <c r="H31" s="65">
        <v>1844</v>
      </c>
      <c r="I31" s="65">
        <v>1806</v>
      </c>
      <c r="J31" s="65">
        <v>1768</v>
      </c>
      <c r="K31" s="66">
        <v>1768</v>
      </c>
      <c r="L31" s="68">
        <v>1711</v>
      </c>
      <c r="M31" s="68">
        <v>1740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14562</v>
      </c>
      <c r="H32" s="70">
        <v>14990</v>
      </c>
      <c r="I32" s="70">
        <v>15347</v>
      </c>
      <c r="J32" s="70">
        <v>16519</v>
      </c>
      <c r="K32" s="71">
        <v>16519</v>
      </c>
      <c r="L32" s="73">
        <v>16873</v>
      </c>
      <c r="M32" s="73">
        <v>17197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2627</v>
      </c>
      <c r="H33" s="70">
        <v>2723</v>
      </c>
      <c r="I33" s="70">
        <v>2885</v>
      </c>
      <c r="J33" s="70">
        <v>2904</v>
      </c>
      <c r="K33" s="71">
        <v>2904</v>
      </c>
      <c r="L33" s="73">
        <v>2984</v>
      </c>
      <c r="M33" s="73">
        <v>2972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1221</v>
      </c>
      <c r="H34" s="65">
        <v>1151</v>
      </c>
      <c r="I34" s="65">
        <v>1221</v>
      </c>
      <c r="J34" s="65">
        <v>1238</v>
      </c>
      <c r="K34" s="66">
        <v>1238</v>
      </c>
      <c r="L34" s="68">
        <v>1217</v>
      </c>
      <c r="M34" s="68">
        <v>1191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1406</v>
      </c>
      <c r="H35" s="65">
        <v>1572</v>
      </c>
      <c r="I35" s="65">
        <v>1664</v>
      </c>
      <c r="J35" s="65">
        <v>1666</v>
      </c>
      <c r="K35" s="66">
        <v>1666</v>
      </c>
      <c r="L35" s="68">
        <v>1767</v>
      </c>
      <c r="M35" s="68">
        <v>1781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1006</v>
      </c>
      <c r="H36" s="65">
        <v>1137</v>
      </c>
      <c r="I36" s="65">
        <v>1216</v>
      </c>
      <c r="J36" s="65">
        <v>1207</v>
      </c>
      <c r="K36" s="66">
        <v>1207</v>
      </c>
      <c r="L36" s="68">
        <v>1280</v>
      </c>
      <c r="M36" s="68">
        <v>1274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7075</v>
      </c>
      <c r="H37" s="70">
        <v>7277</v>
      </c>
      <c r="I37" s="70">
        <v>7440</v>
      </c>
      <c r="J37" s="70">
        <v>7995</v>
      </c>
      <c r="K37" s="71">
        <v>7995</v>
      </c>
      <c r="L37" s="73">
        <v>8118</v>
      </c>
      <c r="M37" s="73">
        <v>8259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5278</v>
      </c>
      <c r="H38" s="65">
        <v>5363</v>
      </c>
      <c r="I38" s="65">
        <v>5442</v>
      </c>
      <c r="J38" s="65">
        <v>5760</v>
      </c>
      <c r="K38" s="66">
        <v>5760</v>
      </c>
      <c r="L38" s="68">
        <v>5809</v>
      </c>
      <c r="M38" s="68">
        <v>5890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1797</v>
      </c>
      <c r="H39" s="65">
        <v>1914</v>
      </c>
      <c r="I39" s="65">
        <v>1998</v>
      </c>
      <c r="J39" s="65">
        <v>2235</v>
      </c>
      <c r="K39" s="66">
        <v>2235</v>
      </c>
      <c r="L39" s="68">
        <v>2309</v>
      </c>
      <c r="M39" s="68">
        <v>2369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4860</v>
      </c>
      <c r="H40" s="70">
        <v>4990</v>
      </c>
      <c r="I40" s="70">
        <v>5022</v>
      </c>
      <c r="J40" s="70">
        <v>5620</v>
      </c>
      <c r="K40" s="71">
        <v>5620</v>
      </c>
      <c r="L40" s="73">
        <v>5771</v>
      </c>
      <c r="M40" s="73">
        <v>5966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3301</v>
      </c>
      <c r="H41" s="65">
        <v>3421</v>
      </c>
      <c r="I41" s="65">
        <v>3497</v>
      </c>
      <c r="J41" s="65">
        <v>4038</v>
      </c>
      <c r="K41" s="66">
        <v>4038</v>
      </c>
      <c r="L41" s="68">
        <v>4152</v>
      </c>
      <c r="M41" s="68">
        <v>4270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2519</v>
      </c>
      <c r="H42" s="65">
        <v>2612</v>
      </c>
      <c r="I42" s="65">
        <v>2638</v>
      </c>
      <c r="J42" s="65">
        <v>3092</v>
      </c>
      <c r="K42" s="66">
        <v>3092</v>
      </c>
      <c r="L42" s="68">
        <v>3181</v>
      </c>
      <c r="M42" s="68">
        <v>3254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1241</v>
      </c>
      <c r="J43" s="65">
        <v>1442</v>
      </c>
      <c r="K43" s="66">
        <v>1442</v>
      </c>
      <c r="L43" s="68">
        <v>1502</v>
      </c>
      <c r="M43" s="68">
        <v>1566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1067</v>
      </c>
      <c r="H44" s="65">
        <v>1065</v>
      </c>
      <c r="I44" s="65">
        <v>1041</v>
      </c>
      <c r="J44" s="65">
        <v>1049</v>
      </c>
      <c r="K44" s="66">
        <v>1049</v>
      </c>
      <c r="L44" s="68">
        <v>1030</v>
      </c>
      <c r="M44" s="68">
        <v>1088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427</v>
      </c>
      <c r="H45" s="65">
        <v>401</v>
      </c>
      <c r="I45" s="65">
        <v>378</v>
      </c>
      <c r="J45" s="65">
        <v>352</v>
      </c>
      <c r="K45" s="66">
        <v>352</v>
      </c>
      <c r="L45" s="68">
        <v>362</v>
      </c>
      <c r="M45" s="68">
        <v>386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338</v>
      </c>
      <c r="H46" s="65">
        <v>339</v>
      </c>
      <c r="I46" s="65">
        <v>334</v>
      </c>
      <c r="J46" s="65">
        <v>343</v>
      </c>
      <c r="K46" s="66">
        <v>343</v>
      </c>
      <c r="L46" s="68">
        <v>326</v>
      </c>
      <c r="M46" s="68">
        <v>356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128</v>
      </c>
      <c r="H47" s="65">
        <v>148</v>
      </c>
      <c r="I47" s="65">
        <v>140</v>
      </c>
      <c r="J47" s="65">
        <v>137</v>
      </c>
      <c r="K47" s="66">
        <v>137</v>
      </c>
      <c r="L47" s="68">
        <v>133</v>
      </c>
      <c r="M47" s="68">
        <v>139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120</v>
      </c>
      <c r="H48" s="65">
        <v>155</v>
      </c>
      <c r="I48" s="65">
        <v>169</v>
      </c>
      <c r="J48" s="65">
        <v>215</v>
      </c>
      <c r="K48" s="66">
        <v>215</v>
      </c>
      <c r="L48" s="68">
        <v>248</v>
      </c>
      <c r="M48" s="68">
        <v>294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372</v>
      </c>
      <c r="H49" s="65">
        <v>349</v>
      </c>
      <c r="I49" s="65">
        <v>315</v>
      </c>
      <c r="J49" s="65">
        <v>318</v>
      </c>
      <c r="K49" s="66">
        <v>318</v>
      </c>
      <c r="L49" s="68">
        <v>341</v>
      </c>
      <c r="M49" s="68">
        <v>314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19307</v>
      </c>
      <c r="H50" s="70">
        <v>19377</v>
      </c>
      <c r="I50" s="70">
        <v>20008</v>
      </c>
      <c r="J50" s="70">
        <v>19761</v>
      </c>
      <c r="K50" s="71">
        <v>19761</v>
      </c>
      <c r="L50" s="73">
        <v>20089</v>
      </c>
      <c r="M50" s="73">
        <v>20115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7662</v>
      </c>
      <c r="H51" s="70">
        <v>7613</v>
      </c>
      <c r="I51" s="70">
        <v>7955</v>
      </c>
      <c r="J51" s="70">
        <v>7911</v>
      </c>
      <c r="K51" s="71">
        <v>7911</v>
      </c>
      <c r="L51" s="73">
        <v>7946</v>
      </c>
      <c r="M51" s="73">
        <v>7981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1494</v>
      </c>
      <c r="H52" s="65">
        <v>1455</v>
      </c>
      <c r="I52" s="65">
        <v>1438</v>
      </c>
      <c r="J52" s="65">
        <v>1443</v>
      </c>
      <c r="K52" s="66">
        <v>1443</v>
      </c>
      <c r="L52" s="68">
        <v>1430</v>
      </c>
      <c r="M52" s="68">
        <v>1432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6168</v>
      </c>
      <c r="H53" s="65">
        <v>6158</v>
      </c>
      <c r="I53" s="65">
        <v>6517</v>
      </c>
      <c r="J53" s="65">
        <v>6468</v>
      </c>
      <c r="K53" s="66">
        <v>6468</v>
      </c>
      <c r="L53" s="68">
        <v>6516</v>
      </c>
      <c r="M53" s="68">
        <v>6549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7003</v>
      </c>
      <c r="H54" s="70">
        <v>7289</v>
      </c>
      <c r="I54" s="70">
        <v>7370</v>
      </c>
      <c r="J54" s="70">
        <v>7235</v>
      </c>
      <c r="K54" s="71">
        <v>7235</v>
      </c>
      <c r="L54" s="73">
        <v>7388</v>
      </c>
      <c r="M54" s="73">
        <v>7449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7003</v>
      </c>
      <c r="H55" s="65">
        <v>7289</v>
      </c>
      <c r="I55" s="65">
        <v>7370</v>
      </c>
      <c r="J55" s="65">
        <v>7235</v>
      </c>
      <c r="K55" s="66">
        <v>7235</v>
      </c>
      <c r="L55" s="68">
        <v>7388</v>
      </c>
      <c r="M55" s="68">
        <v>7449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4642</v>
      </c>
      <c r="H56" s="70">
        <v>4475</v>
      </c>
      <c r="I56" s="70">
        <v>4683</v>
      </c>
      <c r="J56" s="70">
        <v>4615</v>
      </c>
      <c r="K56" s="71">
        <v>4615</v>
      </c>
      <c r="L56" s="73">
        <v>4755</v>
      </c>
      <c r="M56" s="73">
        <v>4685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2028</v>
      </c>
      <c r="H57" s="65">
        <v>1971</v>
      </c>
      <c r="I57" s="65">
        <v>1926</v>
      </c>
      <c r="J57" s="65">
        <v>1775</v>
      </c>
      <c r="K57" s="66">
        <v>1775</v>
      </c>
      <c r="L57" s="68">
        <v>1793</v>
      </c>
      <c r="M57" s="68">
        <v>1745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1066</v>
      </c>
      <c r="H58" s="65">
        <v>1024</v>
      </c>
      <c r="I58" s="65">
        <v>981</v>
      </c>
      <c r="J58" s="65">
        <v>867</v>
      </c>
      <c r="K58" s="66">
        <v>867</v>
      </c>
      <c r="L58" s="68">
        <v>801</v>
      </c>
      <c r="M58" s="68">
        <v>780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659</v>
      </c>
      <c r="H59" s="65">
        <v>644</v>
      </c>
      <c r="I59" s="65">
        <v>640</v>
      </c>
      <c r="J59" s="65">
        <v>602</v>
      </c>
      <c r="K59" s="66">
        <v>602</v>
      </c>
      <c r="L59" s="68">
        <v>691</v>
      </c>
      <c r="M59" s="68">
        <v>668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1941</v>
      </c>
      <c r="H60" s="65">
        <v>1948</v>
      </c>
      <c r="I60" s="65">
        <v>1954</v>
      </c>
      <c r="J60" s="65">
        <v>1982</v>
      </c>
      <c r="K60" s="66">
        <v>1982</v>
      </c>
      <c r="L60" s="68">
        <v>2088</v>
      </c>
      <c r="M60" s="68">
        <v>2117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673</v>
      </c>
      <c r="H61" s="65">
        <v>556</v>
      </c>
      <c r="I61" s="65">
        <v>803</v>
      </c>
      <c r="J61" s="65">
        <v>858</v>
      </c>
      <c r="K61" s="66">
        <v>858</v>
      </c>
      <c r="L61" s="68">
        <v>874</v>
      </c>
      <c r="M61" s="68">
        <v>823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1770</v>
      </c>
      <c r="H62" s="70">
        <v>1853</v>
      </c>
      <c r="I62" s="70">
        <v>1834</v>
      </c>
      <c r="J62" s="70">
        <v>1875</v>
      </c>
      <c r="K62" s="71">
        <v>1875</v>
      </c>
      <c r="L62" s="73">
        <v>2053</v>
      </c>
      <c r="M62" s="73">
        <v>2083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1770</v>
      </c>
      <c r="H63" s="65">
        <v>1853</v>
      </c>
      <c r="I63" s="65">
        <v>1834</v>
      </c>
      <c r="J63" s="65">
        <v>1875</v>
      </c>
      <c r="K63" s="66">
        <v>1875</v>
      </c>
      <c r="L63" s="68">
        <v>2053</v>
      </c>
      <c r="M63" s="68">
        <v>2083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920</v>
      </c>
      <c r="H64" s="65">
        <v>937</v>
      </c>
      <c r="I64" s="65">
        <v>899</v>
      </c>
      <c r="J64" s="65">
        <v>915</v>
      </c>
      <c r="K64" s="66">
        <v>915</v>
      </c>
      <c r="L64" s="68">
        <v>1023</v>
      </c>
      <c r="M64" s="68">
        <v>978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47</v>
      </c>
      <c r="H65" s="65">
        <v>45</v>
      </c>
      <c r="I65" s="65">
        <v>44</v>
      </c>
      <c r="J65" s="65">
        <v>43</v>
      </c>
      <c r="K65" s="66">
        <v>43</v>
      </c>
      <c r="L65" s="68">
        <v>42</v>
      </c>
      <c r="M65" s="68">
        <v>43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803</v>
      </c>
      <c r="H66" s="65">
        <v>871</v>
      </c>
      <c r="I66" s="65">
        <v>891</v>
      </c>
      <c r="J66" s="65">
        <v>917</v>
      </c>
      <c r="K66" s="66">
        <v>917</v>
      </c>
      <c r="L66" s="68">
        <v>988</v>
      </c>
      <c r="M66" s="68">
        <v>1062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8544</v>
      </c>
      <c r="H67" s="70">
        <v>8573</v>
      </c>
      <c r="I67" s="70">
        <v>9088</v>
      </c>
      <c r="J67" s="70">
        <v>9286</v>
      </c>
      <c r="K67" s="71">
        <v>9286</v>
      </c>
      <c r="L67" s="73">
        <v>9737</v>
      </c>
      <c r="M67" s="73">
        <v>9831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467</v>
      </c>
      <c r="H68" s="70">
        <v>460</v>
      </c>
      <c r="I68" s="70">
        <v>483</v>
      </c>
      <c r="J68" s="70">
        <v>505</v>
      </c>
      <c r="K68" s="71">
        <v>505</v>
      </c>
      <c r="L68" s="73">
        <v>539</v>
      </c>
      <c r="M68" s="73">
        <v>513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461</v>
      </c>
      <c r="H69" s="65">
        <v>433</v>
      </c>
      <c r="I69" s="65">
        <v>468</v>
      </c>
      <c r="J69" s="65">
        <v>503</v>
      </c>
      <c r="K69" s="66">
        <v>503</v>
      </c>
      <c r="L69" s="68">
        <v>538</v>
      </c>
      <c r="M69" s="68">
        <v>513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446</v>
      </c>
      <c r="H70" s="65">
        <v>416</v>
      </c>
      <c r="I70" s="65">
        <v>451</v>
      </c>
      <c r="J70" s="65">
        <v>481</v>
      </c>
      <c r="K70" s="66">
        <v>481</v>
      </c>
      <c r="L70" s="68">
        <v>515</v>
      </c>
      <c r="M70" s="68">
        <v>489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5237</v>
      </c>
      <c r="H71" s="70">
        <v>5246</v>
      </c>
      <c r="I71" s="70">
        <v>5421</v>
      </c>
      <c r="J71" s="70">
        <v>5278</v>
      </c>
      <c r="K71" s="71">
        <v>5278</v>
      </c>
      <c r="L71" s="73">
        <v>5477</v>
      </c>
      <c r="M71" s="73">
        <v>5641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2877</v>
      </c>
      <c r="H72" s="65">
        <v>2773</v>
      </c>
      <c r="I72" s="65">
        <v>2989</v>
      </c>
      <c r="J72" s="65">
        <v>2964</v>
      </c>
      <c r="K72" s="66">
        <v>2964</v>
      </c>
      <c r="L72" s="68">
        <v>3030</v>
      </c>
      <c r="M72" s="68">
        <v>3070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2443</v>
      </c>
      <c r="H73" s="65">
        <v>2320</v>
      </c>
      <c r="I73" s="65">
        <v>2564</v>
      </c>
      <c r="J73" s="65">
        <v>2511</v>
      </c>
      <c r="K73" s="66">
        <v>2511</v>
      </c>
      <c r="L73" s="68">
        <v>2554</v>
      </c>
      <c r="M73" s="68">
        <v>2539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2360</v>
      </c>
      <c r="H74" s="65">
        <v>2473</v>
      </c>
      <c r="I74" s="65">
        <v>2432</v>
      </c>
      <c r="J74" s="65">
        <v>2314</v>
      </c>
      <c r="K74" s="66">
        <v>2314</v>
      </c>
      <c r="L74" s="68">
        <v>2447</v>
      </c>
      <c r="M74" s="68">
        <v>2571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1734</v>
      </c>
      <c r="H75" s="70">
        <v>1820</v>
      </c>
      <c r="I75" s="70">
        <v>1769</v>
      </c>
      <c r="J75" s="70">
        <v>1674</v>
      </c>
      <c r="K75" s="71">
        <v>1674</v>
      </c>
      <c r="L75" s="73">
        <v>1771</v>
      </c>
      <c r="M75" s="73">
        <v>1857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2840</v>
      </c>
      <c r="H76" s="65">
        <v>2867</v>
      </c>
      <c r="I76" s="65">
        <v>3184</v>
      </c>
      <c r="J76" s="65">
        <v>3503</v>
      </c>
      <c r="K76" s="66">
        <v>3503</v>
      </c>
      <c r="L76" s="68">
        <v>3721</v>
      </c>
      <c r="M76" s="68">
        <v>3677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2840</v>
      </c>
      <c r="H77" s="65">
        <v>2867</v>
      </c>
      <c r="I77" s="65">
        <v>3184</v>
      </c>
      <c r="J77" s="65">
        <v>3503</v>
      </c>
      <c r="K77" s="66">
        <v>3503</v>
      </c>
      <c r="L77" s="68">
        <v>3721</v>
      </c>
      <c r="M77" s="68">
        <v>3677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1154</v>
      </c>
      <c r="H78" s="65">
        <v>922</v>
      </c>
      <c r="I78" s="65">
        <v>151</v>
      </c>
      <c r="J78" s="65">
        <v>146</v>
      </c>
      <c r="K78" s="66">
        <v>146</v>
      </c>
      <c r="L78" s="68">
        <v>118</v>
      </c>
      <c r="M78" s="68">
        <v>124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pane="topRight"/>
      <selection pane="bottomLeft"/>
      <selection pane="bottomRight" activeCell="Q73" sqref="Q73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0.5703125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20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19" t="s">
        <v>4</v>
      </c>
      <c r="G7" s="120"/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1607136</v>
      </c>
      <c r="H11" s="70">
        <v>1624277</v>
      </c>
      <c r="I11" s="70">
        <v>1647105</v>
      </c>
      <c r="J11" s="70">
        <v>1676031</v>
      </c>
      <c r="K11" s="71">
        <v>1708696</v>
      </c>
      <c r="L11" s="72">
        <v>1747815</v>
      </c>
      <c r="M11" s="72">
        <v>1780332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408475</v>
      </c>
      <c r="H12" s="70">
        <v>405591</v>
      </c>
      <c r="I12" s="70">
        <v>408431</v>
      </c>
      <c r="J12" s="70">
        <v>408614</v>
      </c>
      <c r="K12" s="71">
        <v>410560</v>
      </c>
      <c r="L12" s="73">
        <v>415718</v>
      </c>
      <c r="M12" s="73">
        <v>417826</v>
      </c>
      <c r="O12" s="69"/>
    </row>
    <row r="13" spans="1:15" ht="15" customHeight="1" x14ac:dyDescent="0.25">
      <c r="B13" s="62" t="s">
        <v>104</v>
      </c>
      <c r="C13" s="61" t="s">
        <v>39</v>
      </c>
      <c r="D13" s="41"/>
      <c r="E13" s="41"/>
      <c r="F13" s="41"/>
      <c r="G13" s="70">
        <v>19881</v>
      </c>
      <c r="H13" s="70">
        <v>20207</v>
      </c>
      <c r="I13" s="70">
        <v>21312</v>
      </c>
      <c r="J13" s="70">
        <v>21396</v>
      </c>
      <c r="K13" s="71">
        <v>22242</v>
      </c>
      <c r="L13" s="73">
        <v>22791</v>
      </c>
      <c r="M13" s="73">
        <v>22628</v>
      </c>
      <c r="O13" s="69"/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3783</v>
      </c>
      <c r="H14" s="65">
        <v>3935</v>
      </c>
      <c r="I14" s="65">
        <v>4236</v>
      </c>
      <c r="J14" s="63">
        <v>4263</v>
      </c>
      <c r="K14" s="64">
        <v>4311</v>
      </c>
      <c r="L14" s="68">
        <v>4446</v>
      </c>
      <c r="M14" s="67">
        <v>4531</v>
      </c>
      <c r="O14" s="69"/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16098</v>
      </c>
      <c r="H15" s="65">
        <v>16272</v>
      </c>
      <c r="I15" s="65">
        <v>17076</v>
      </c>
      <c r="J15" s="63">
        <v>17133</v>
      </c>
      <c r="K15" s="64">
        <v>17931</v>
      </c>
      <c r="L15" s="68">
        <v>18345</v>
      </c>
      <c r="M15" s="67">
        <v>18097</v>
      </c>
      <c r="O15" s="69"/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127578</v>
      </c>
      <c r="H16" s="70">
        <v>123995</v>
      </c>
      <c r="I16" s="70">
        <v>120157</v>
      </c>
      <c r="J16" s="70">
        <v>117515</v>
      </c>
      <c r="K16" s="71">
        <v>116351</v>
      </c>
      <c r="L16" s="73">
        <v>115761</v>
      </c>
      <c r="M16" s="73">
        <v>112418</v>
      </c>
      <c r="O16" s="69"/>
    </row>
    <row r="17" spans="2:15" ht="15" customHeight="1" x14ac:dyDescent="0.25">
      <c r="B17" s="20" t="s">
        <v>108</v>
      </c>
      <c r="C17" s="36" t="s">
        <v>43</v>
      </c>
      <c r="D17"/>
      <c r="E17"/>
      <c r="F17"/>
      <c r="G17" s="65">
        <v>16309</v>
      </c>
      <c r="H17" s="65">
        <v>14372</v>
      </c>
      <c r="I17" s="65">
        <v>12943</v>
      </c>
      <c r="J17" s="63">
        <v>11614</v>
      </c>
      <c r="K17" s="64">
        <v>10646</v>
      </c>
      <c r="L17" s="68">
        <v>9837</v>
      </c>
      <c r="M17" s="67">
        <v>8663</v>
      </c>
      <c r="O17" s="69"/>
    </row>
    <row r="18" spans="2:15" ht="15" customHeight="1" x14ac:dyDescent="0.25">
      <c r="B18" s="20" t="s">
        <v>109</v>
      </c>
      <c r="C18" s="36" t="s">
        <v>44</v>
      </c>
      <c r="D18"/>
      <c r="E18"/>
      <c r="F18"/>
      <c r="G18" s="65">
        <v>15802</v>
      </c>
      <c r="H18" s="65">
        <v>15742</v>
      </c>
      <c r="I18" s="65">
        <v>15986</v>
      </c>
      <c r="J18" s="63">
        <v>16091</v>
      </c>
      <c r="K18" s="64">
        <v>16130</v>
      </c>
      <c r="L18" s="68">
        <v>16221</v>
      </c>
      <c r="M18" s="67">
        <v>16282</v>
      </c>
      <c r="O18" s="69"/>
    </row>
    <row r="19" spans="2:15" ht="15" customHeight="1" x14ac:dyDescent="0.25">
      <c r="B19" s="20" t="s">
        <v>110</v>
      </c>
      <c r="C19" s="36" t="s">
        <v>45</v>
      </c>
      <c r="D19"/>
      <c r="E19"/>
      <c r="F19"/>
      <c r="G19" s="65">
        <v>10532</v>
      </c>
      <c r="H19" s="65">
        <v>10442</v>
      </c>
      <c r="I19" s="65">
        <v>10749</v>
      </c>
      <c r="J19" s="63">
        <v>10819</v>
      </c>
      <c r="K19" s="64">
        <v>10470</v>
      </c>
      <c r="L19" s="68">
        <v>10448</v>
      </c>
      <c r="M19" s="67">
        <v>10139</v>
      </c>
      <c r="O19" s="69"/>
    </row>
    <row r="20" spans="2:15" ht="15" customHeight="1" x14ac:dyDescent="0.25">
      <c r="B20" s="20" t="s">
        <v>111</v>
      </c>
      <c r="C20" s="36" t="s">
        <v>46</v>
      </c>
      <c r="D20"/>
      <c r="E20"/>
      <c r="F20"/>
      <c r="G20" s="65">
        <v>77726</v>
      </c>
      <c r="H20" s="65">
        <v>76325</v>
      </c>
      <c r="I20" s="65">
        <v>73206</v>
      </c>
      <c r="J20" s="63">
        <v>71657</v>
      </c>
      <c r="K20" s="64">
        <v>71815</v>
      </c>
      <c r="L20" s="68">
        <v>72075</v>
      </c>
      <c r="M20" s="67">
        <v>70460</v>
      </c>
      <c r="O20" s="69"/>
    </row>
    <row r="21" spans="2:15" ht="15" customHeight="1" x14ac:dyDescent="0.25">
      <c r="B21" s="20" t="s">
        <v>112</v>
      </c>
      <c r="C21" s="33" t="s">
        <v>47</v>
      </c>
      <c r="D21"/>
      <c r="E21"/>
      <c r="F21"/>
      <c r="G21" s="65">
        <v>4644</v>
      </c>
      <c r="H21" s="65">
        <v>4595</v>
      </c>
      <c r="I21" s="65">
        <v>4789</v>
      </c>
      <c r="J21" s="63">
        <v>4934</v>
      </c>
      <c r="K21" s="64">
        <v>4868</v>
      </c>
      <c r="L21" s="68">
        <v>4748</v>
      </c>
      <c r="M21" s="67">
        <v>4518</v>
      </c>
      <c r="O21" s="69"/>
    </row>
    <row r="22" spans="2:15" ht="15" customHeight="1" x14ac:dyDescent="0.25">
      <c r="B22" s="20" t="s">
        <v>113</v>
      </c>
      <c r="C22" s="39" t="s">
        <v>48</v>
      </c>
      <c r="D22"/>
      <c r="E22"/>
      <c r="F22"/>
      <c r="G22" s="65">
        <v>2565</v>
      </c>
      <c r="H22" s="65">
        <v>2519</v>
      </c>
      <c r="I22" s="65">
        <v>2484</v>
      </c>
      <c r="J22" s="63">
        <v>2400</v>
      </c>
      <c r="K22" s="64">
        <v>2422</v>
      </c>
      <c r="L22" s="68">
        <v>2432</v>
      </c>
      <c r="M22" s="67">
        <v>2356</v>
      </c>
      <c r="O22" s="69"/>
    </row>
    <row r="23" spans="2:15" ht="15" customHeight="1" x14ac:dyDescent="0.25">
      <c r="B23" s="62" t="s">
        <v>114</v>
      </c>
      <c r="C23" s="61" t="s">
        <v>49</v>
      </c>
      <c r="D23"/>
      <c r="E23"/>
      <c r="F23"/>
      <c r="G23" s="70">
        <v>167593</v>
      </c>
      <c r="H23" s="70">
        <v>167422</v>
      </c>
      <c r="I23" s="70">
        <v>172230</v>
      </c>
      <c r="J23" s="70">
        <v>173394</v>
      </c>
      <c r="K23" s="71">
        <v>172655</v>
      </c>
      <c r="L23" s="73">
        <v>174044</v>
      </c>
      <c r="M23" s="73">
        <v>176166</v>
      </c>
      <c r="O23" s="69"/>
    </row>
    <row r="24" spans="2:15" ht="15" customHeight="1" x14ac:dyDescent="0.25">
      <c r="B24" s="20" t="s">
        <v>115</v>
      </c>
      <c r="C24" s="36" t="s">
        <v>50</v>
      </c>
      <c r="D24"/>
      <c r="E24"/>
      <c r="F24"/>
      <c r="G24" s="65">
        <v>73444</v>
      </c>
      <c r="H24" s="65">
        <v>73398</v>
      </c>
      <c r="I24" s="65">
        <v>78138</v>
      </c>
      <c r="J24" s="63">
        <v>79157</v>
      </c>
      <c r="K24" s="64">
        <v>78905</v>
      </c>
      <c r="L24" s="68">
        <v>79860</v>
      </c>
      <c r="M24" s="67">
        <v>80416</v>
      </c>
      <c r="O24" s="69"/>
    </row>
    <row r="25" spans="2:15" ht="15" customHeight="1" x14ac:dyDescent="0.25">
      <c r="B25" s="20" t="s">
        <v>116</v>
      </c>
      <c r="C25" s="33" t="s">
        <v>51</v>
      </c>
      <c r="D25"/>
      <c r="E25"/>
      <c r="F25"/>
      <c r="G25" s="65">
        <v>56111</v>
      </c>
      <c r="H25" s="65">
        <v>56223</v>
      </c>
      <c r="I25" s="65">
        <v>56419</v>
      </c>
      <c r="J25" s="63">
        <v>56540</v>
      </c>
      <c r="K25" s="64">
        <v>56064</v>
      </c>
      <c r="L25" s="68">
        <v>56308</v>
      </c>
      <c r="M25" s="67">
        <v>57116</v>
      </c>
      <c r="O25" s="69"/>
    </row>
    <row r="26" spans="2:15" ht="15" customHeight="1" x14ac:dyDescent="0.25">
      <c r="B26" s="20" t="s">
        <v>117</v>
      </c>
      <c r="C26" s="36" t="s">
        <v>52</v>
      </c>
      <c r="D26"/>
      <c r="E26"/>
      <c r="F26"/>
      <c r="G26" s="65">
        <v>38038</v>
      </c>
      <c r="H26" s="65">
        <v>37801</v>
      </c>
      <c r="I26" s="65">
        <v>37673</v>
      </c>
      <c r="J26" s="63">
        <v>37697</v>
      </c>
      <c r="K26" s="64">
        <v>37686</v>
      </c>
      <c r="L26" s="68">
        <v>37876</v>
      </c>
      <c r="M26" s="67">
        <v>38634</v>
      </c>
      <c r="O26" s="69"/>
    </row>
    <row r="27" spans="2:15" ht="15" customHeight="1" x14ac:dyDescent="0.25">
      <c r="B27" s="62" t="s">
        <v>118</v>
      </c>
      <c r="C27" s="57" t="s">
        <v>53</v>
      </c>
      <c r="D27"/>
      <c r="E27"/>
      <c r="F27"/>
      <c r="G27" s="65">
        <v>93423</v>
      </c>
      <c r="H27" s="65">
        <v>93967</v>
      </c>
      <c r="I27" s="65">
        <v>94732</v>
      </c>
      <c r="J27" s="63">
        <v>96309</v>
      </c>
      <c r="K27" s="64">
        <v>99312</v>
      </c>
      <c r="L27" s="68">
        <v>103122</v>
      </c>
      <c r="M27" s="67">
        <v>106614</v>
      </c>
      <c r="O27" s="69"/>
    </row>
    <row r="28" spans="2:15" ht="14.25" customHeight="1" x14ac:dyDescent="0.25">
      <c r="B28" s="20" t="s">
        <v>119</v>
      </c>
      <c r="C28" s="36" t="s">
        <v>54</v>
      </c>
      <c r="D28"/>
      <c r="E28"/>
      <c r="F28"/>
      <c r="G28" s="65">
        <v>13313</v>
      </c>
      <c r="H28" s="65">
        <v>13441</v>
      </c>
      <c r="I28" s="65">
        <v>13587</v>
      </c>
      <c r="J28" s="63">
        <v>13923</v>
      </c>
      <c r="K28" s="64">
        <v>14530</v>
      </c>
      <c r="L28" s="68">
        <v>15030</v>
      </c>
      <c r="M28" s="67">
        <v>15582</v>
      </c>
      <c r="O28" s="69"/>
    </row>
    <row r="29" spans="2:15" ht="15" customHeight="1" x14ac:dyDescent="0.25">
      <c r="B29" s="20" t="s">
        <v>120</v>
      </c>
      <c r="C29" s="33" t="s">
        <v>55</v>
      </c>
      <c r="D29"/>
      <c r="E29"/>
      <c r="F29"/>
      <c r="G29" s="65">
        <v>27660</v>
      </c>
      <c r="H29" s="65">
        <v>27557</v>
      </c>
      <c r="I29" s="65">
        <v>28071</v>
      </c>
      <c r="J29" s="63">
        <v>28494</v>
      </c>
      <c r="K29" s="64">
        <v>29783</v>
      </c>
      <c r="L29" s="68">
        <v>31863</v>
      </c>
      <c r="M29" s="67">
        <v>33480</v>
      </c>
      <c r="O29" s="69"/>
    </row>
    <row r="30" spans="2:15" ht="15" customHeight="1" x14ac:dyDescent="0.25">
      <c r="B30" s="20" t="s">
        <v>121</v>
      </c>
      <c r="C30" s="36" t="s">
        <v>56</v>
      </c>
      <c r="D30"/>
      <c r="E30"/>
      <c r="F30"/>
      <c r="G30" s="65">
        <v>17798</v>
      </c>
      <c r="H30" s="65">
        <v>17772</v>
      </c>
      <c r="I30" s="65">
        <v>17757</v>
      </c>
      <c r="J30" s="63">
        <v>18140</v>
      </c>
      <c r="K30" s="64">
        <v>18385</v>
      </c>
      <c r="L30" s="68">
        <v>18660</v>
      </c>
      <c r="M30" s="67">
        <v>18755</v>
      </c>
      <c r="O30" s="69"/>
    </row>
    <row r="31" spans="2:15" ht="15" customHeight="1" x14ac:dyDescent="0.25">
      <c r="B31" s="20" t="s">
        <v>122</v>
      </c>
      <c r="C31" s="36" t="s">
        <v>57</v>
      </c>
      <c r="D31"/>
      <c r="E31"/>
      <c r="F31"/>
      <c r="G31" s="65">
        <v>34652</v>
      </c>
      <c r="H31" s="65">
        <v>35197</v>
      </c>
      <c r="I31" s="65">
        <v>35317</v>
      </c>
      <c r="J31" s="63">
        <v>35752</v>
      </c>
      <c r="K31" s="64">
        <v>36614</v>
      </c>
      <c r="L31" s="68">
        <v>37569</v>
      </c>
      <c r="M31" s="67">
        <v>38797</v>
      </c>
      <c r="O31" s="69"/>
    </row>
    <row r="32" spans="2:15" ht="15" customHeight="1" x14ac:dyDescent="0.25">
      <c r="B32" s="62" t="s">
        <v>123</v>
      </c>
      <c r="C32" s="61" t="s">
        <v>58</v>
      </c>
      <c r="D32"/>
      <c r="E32"/>
      <c r="F32"/>
      <c r="G32" s="70">
        <v>373169</v>
      </c>
      <c r="H32" s="70">
        <v>385480</v>
      </c>
      <c r="I32" s="70">
        <v>397626</v>
      </c>
      <c r="J32" s="70">
        <v>416122</v>
      </c>
      <c r="K32" s="71">
        <v>431145</v>
      </c>
      <c r="L32" s="73">
        <v>443102</v>
      </c>
      <c r="M32" s="73">
        <v>455764</v>
      </c>
      <c r="O32" s="69"/>
    </row>
    <row r="33" spans="2:15" ht="15" customHeight="1" x14ac:dyDescent="0.25">
      <c r="B33" s="62" t="s">
        <v>124</v>
      </c>
      <c r="C33" s="57" t="s">
        <v>59</v>
      </c>
      <c r="D33"/>
      <c r="E33"/>
      <c r="F33"/>
      <c r="G33" s="70">
        <v>59215</v>
      </c>
      <c r="H33" s="70">
        <v>60418</v>
      </c>
      <c r="I33" s="70">
        <v>61844</v>
      </c>
      <c r="J33" s="70">
        <v>64835</v>
      </c>
      <c r="K33" s="71">
        <v>67222</v>
      </c>
      <c r="L33" s="73">
        <v>67930</v>
      </c>
      <c r="M33" s="73">
        <v>69256</v>
      </c>
      <c r="O33" s="69"/>
    </row>
    <row r="34" spans="2:15" ht="15" customHeight="1" x14ac:dyDescent="0.25">
      <c r="B34" s="20" t="s">
        <v>125</v>
      </c>
      <c r="C34" s="33" t="s">
        <v>60</v>
      </c>
      <c r="D34"/>
      <c r="E34"/>
      <c r="F34"/>
      <c r="G34" s="65">
        <v>31608</v>
      </c>
      <c r="H34" s="65">
        <v>31679</v>
      </c>
      <c r="I34" s="65">
        <v>32555</v>
      </c>
      <c r="J34" s="63">
        <v>34134</v>
      </c>
      <c r="K34" s="64">
        <v>34243</v>
      </c>
      <c r="L34" s="68">
        <v>34027</v>
      </c>
      <c r="M34" s="67">
        <v>34166</v>
      </c>
      <c r="O34" s="69"/>
    </row>
    <row r="35" spans="2:15" ht="15" customHeight="1" x14ac:dyDescent="0.25">
      <c r="B35" s="20" t="s">
        <v>126</v>
      </c>
      <c r="C35" s="36" t="s">
        <v>61</v>
      </c>
      <c r="D35"/>
      <c r="E35"/>
      <c r="F35"/>
      <c r="G35" s="65">
        <v>27607</v>
      </c>
      <c r="H35" s="65">
        <v>28739</v>
      </c>
      <c r="I35" s="65">
        <v>29289</v>
      </c>
      <c r="J35" s="63">
        <v>30701</v>
      </c>
      <c r="K35" s="64">
        <v>32979</v>
      </c>
      <c r="L35" s="68">
        <v>33903</v>
      </c>
      <c r="M35" s="67">
        <v>35090</v>
      </c>
      <c r="O35" s="69"/>
    </row>
    <row r="36" spans="2:15" ht="15" customHeight="1" x14ac:dyDescent="0.25">
      <c r="B36" s="20" t="s">
        <v>127</v>
      </c>
      <c r="C36" s="33" t="s">
        <v>62</v>
      </c>
      <c r="D36"/>
      <c r="E36"/>
      <c r="F36"/>
      <c r="G36" s="65">
        <v>17616</v>
      </c>
      <c r="H36" s="65">
        <v>18511</v>
      </c>
      <c r="I36" s="65">
        <v>19779</v>
      </c>
      <c r="J36" s="63">
        <v>20859</v>
      </c>
      <c r="K36" s="64">
        <v>21834</v>
      </c>
      <c r="L36" s="68">
        <v>22346</v>
      </c>
      <c r="M36" s="67">
        <v>23230</v>
      </c>
      <c r="O36" s="69"/>
    </row>
    <row r="37" spans="2:15" ht="15" customHeight="1" x14ac:dyDescent="0.25">
      <c r="B37" s="62" t="s">
        <v>128</v>
      </c>
      <c r="C37" s="57" t="s">
        <v>63</v>
      </c>
      <c r="D37"/>
      <c r="E37"/>
      <c r="F37"/>
      <c r="G37" s="70">
        <v>190195</v>
      </c>
      <c r="H37" s="70">
        <v>196607</v>
      </c>
      <c r="I37" s="70">
        <v>202498</v>
      </c>
      <c r="J37" s="70">
        <v>208094</v>
      </c>
      <c r="K37" s="71">
        <v>215055</v>
      </c>
      <c r="L37" s="73">
        <v>220492</v>
      </c>
      <c r="M37" s="73">
        <v>226836</v>
      </c>
      <c r="O37" s="69"/>
    </row>
    <row r="38" spans="2:15" ht="15" customHeight="1" x14ac:dyDescent="0.25">
      <c r="B38" s="20" t="s">
        <v>129</v>
      </c>
      <c r="C38" s="33" t="s">
        <v>64</v>
      </c>
      <c r="D38"/>
      <c r="E38"/>
      <c r="F38"/>
      <c r="G38" s="65">
        <v>142513</v>
      </c>
      <c r="H38" s="65">
        <v>146388</v>
      </c>
      <c r="I38" s="65">
        <v>149930</v>
      </c>
      <c r="J38" s="63">
        <v>152888</v>
      </c>
      <c r="K38" s="64">
        <v>156870</v>
      </c>
      <c r="L38" s="68">
        <v>159985</v>
      </c>
      <c r="M38" s="67">
        <v>164023</v>
      </c>
      <c r="O38" s="69"/>
    </row>
    <row r="39" spans="2:15" ht="15" customHeight="1" x14ac:dyDescent="0.25">
      <c r="B39" s="20" t="s">
        <v>130</v>
      </c>
      <c r="C39" s="33" t="s">
        <v>65</v>
      </c>
      <c r="D39"/>
      <c r="E39"/>
      <c r="F39"/>
      <c r="G39" s="65">
        <v>47682</v>
      </c>
      <c r="H39" s="65">
        <v>50219</v>
      </c>
      <c r="I39" s="65">
        <v>52568</v>
      </c>
      <c r="J39" s="63">
        <v>55206</v>
      </c>
      <c r="K39" s="64">
        <v>58185</v>
      </c>
      <c r="L39" s="68">
        <v>60507</v>
      </c>
      <c r="M39" s="67">
        <v>62813</v>
      </c>
      <c r="O39" s="69"/>
    </row>
    <row r="40" spans="2:15" ht="15" customHeight="1" x14ac:dyDescent="0.25">
      <c r="B40" s="62" t="s">
        <v>131</v>
      </c>
      <c r="C40" s="57" t="s">
        <v>66</v>
      </c>
      <c r="D40"/>
      <c r="E40"/>
      <c r="F40"/>
      <c r="G40" s="70">
        <v>123759</v>
      </c>
      <c r="H40" s="70">
        <v>128455</v>
      </c>
      <c r="I40" s="70">
        <v>133284</v>
      </c>
      <c r="J40" s="70">
        <v>143193</v>
      </c>
      <c r="K40" s="71">
        <v>148868</v>
      </c>
      <c r="L40" s="73">
        <v>154680</v>
      </c>
      <c r="M40" s="73">
        <v>159672</v>
      </c>
      <c r="O40" s="69"/>
    </row>
    <row r="41" spans="2:15" ht="15" customHeight="1" x14ac:dyDescent="0.25">
      <c r="B41" s="20" t="s">
        <v>132</v>
      </c>
      <c r="C41" s="36" t="s">
        <v>67</v>
      </c>
      <c r="D41"/>
      <c r="E41"/>
      <c r="F41"/>
      <c r="G41" s="65">
        <v>81234</v>
      </c>
      <c r="H41" s="65">
        <v>85243</v>
      </c>
      <c r="I41" s="65">
        <v>89467</v>
      </c>
      <c r="J41" s="63">
        <v>98028</v>
      </c>
      <c r="K41" s="64">
        <v>101986</v>
      </c>
      <c r="L41" s="68">
        <v>105614</v>
      </c>
      <c r="M41" s="67">
        <v>109224</v>
      </c>
      <c r="O41" s="69"/>
    </row>
    <row r="42" spans="2:15" ht="15" customHeight="1" x14ac:dyDescent="0.25">
      <c r="B42" s="20" t="s">
        <v>133</v>
      </c>
      <c r="C42" s="36" t="s">
        <v>68</v>
      </c>
      <c r="D42"/>
      <c r="E42"/>
      <c r="F42"/>
      <c r="G42" s="65">
        <v>66873</v>
      </c>
      <c r="H42" s="65">
        <v>70156</v>
      </c>
      <c r="I42" s="65">
        <v>73477</v>
      </c>
      <c r="J42" s="63">
        <v>81086</v>
      </c>
      <c r="K42" s="64">
        <v>83936</v>
      </c>
      <c r="L42" s="68">
        <v>86752</v>
      </c>
      <c r="M42" s="67">
        <v>89579</v>
      </c>
      <c r="O42" s="69"/>
    </row>
    <row r="43" spans="2:15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39056</v>
      </c>
      <c r="J43" s="63">
        <v>42007</v>
      </c>
      <c r="K43" s="64">
        <v>43944</v>
      </c>
      <c r="L43" s="68">
        <v>45953</v>
      </c>
      <c r="M43" s="67">
        <v>47342</v>
      </c>
      <c r="O43" s="69"/>
    </row>
    <row r="44" spans="2:15" ht="15" customHeight="1" x14ac:dyDescent="0.25">
      <c r="B44" s="20" t="s">
        <v>134</v>
      </c>
      <c r="C44" s="36" t="s">
        <v>69</v>
      </c>
      <c r="D44"/>
      <c r="E44"/>
      <c r="F44"/>
      <c r="G44" s="65">
        <v>32975</v>
      </c>
      <c r="H44" s="65">
        <v>33414</v>
      </c>
      <c r="I44" s="65">
        <v>34083</v>
      </c>
      <c r="J44" s="63">
        <v>34800</v>
      </c>
      <c r="K44" s="64">
        <v>35958</v>
      </c>
      <c r="L44" s="68">
        <v>37739</v>
      </c>
      <c r="M44" s="67">
        <v>38861</v>
      </c>
      <c r="O44" s="69"/>
    </row>
    <row r="45" spans="2:15" ht="15" customHeight="1" x14ac:dyDescent="0.25">
      <c r="B45" s="20" t="s">
        <v>135</v>
      </c>
      <c r="C45" s="36" t="s">
        <v>70</v>
      </c>
      <c r="D45"/>
      <c r="E45"/>
      <c r="F45"/>
      <c r="G45" s="65">
        <v>10590</v>
      </c>
      <c r="H45" s="65">
        <v>10321</v>
      </c>
      <c r="I45" s="65">
        <v>9907</v>
      </c>
      <c r="J45" s="63">
        <v>9825</v>
      </c>
      <c r="K45" s="64">
        <v>9976</v>
      </c>
      <c r="L45" s="68">
        <v>10438</v>
      </c>
      <c r="M45" s="67">
        <v>10808</v>
      </c>
      <c r="O45" s="69"/>
    </row>
    <row r="46" spans="2:15" ht="15" customHeight="1" x14ac:dyDescent="0.25">
      <c r="B46" s="20" t="s">
        <v>136</v>
      </c>
      <c r="C46" s="36" t="s">
        <v>71</v>
      </c>
      <c r="D46"/>
      <c r="E46"/>
      <c r="F46"/>
      <c r="G46" s="65">
        <v>5935</v>
      </c>
      <c r="H46" s="65">
        <v>5780</v>
      </c>
      <c r="I46" s="65">
        <v>5771</v>
      </c>
      <c r="J46" s="63">
        <v>5939</v>
      </c>
      <c r="K46" s="64">
        <v>6129</v>
      </c>
      <c r="L46" s="68">
        <v>6248</v>
      </c>
      <c r="M46" s="67">
        <v>6297</v>
      </c>
      <c r="O46" s="69"/>
    </row>
    <row r="47" spans="2:15" ht="15" customHeight="1" x14ac:dyDescent="0.25">
      <c r="B47" s="20" t="s">
        <v>137</v>
      </c>
      <c r="C47" s="33" t="s">
        <v>72</v>
      </c>
      <c r="D47"/>
      <c r="E47"/>
      <c r="F47"/>
      <c r="G47" s="65">
        <v>10442</v>
      </c>
      <c r="H47" s="65">
        <v>10820</v>
      </c>
      <c r="I47" s="65">
        <v>11402</v>
      </c>
      <c r="J47" s="63">
        <v>12070</v>
      </c>
      <c r="K47" s="64">
        <v>12572</v>
      </c>
      <c r="L47" s="68">
        <v>13381</v>
      </c>
      <c r="M47" s="67">
        <v>13730</v>
      </c>
      <c r="O47" s="69"/>
    </row>
    <row r="48" spans="2:15" ht="15" customHeight="1" x14ac:dyDescent="0.25">
      <c r="B48" s="20" t="s">
        <v>138</v>
      </c>
      <c r="C48" s="33" t="s">
        <v>73</v>
      </c>
      <c r="D48"/>
      <c r="E48"/>
      <c r="F48"/>
      <c r="G48" s="65">
        <v>4294</v>
      </c>
      <c r="H48" s="65">
        <v>4493</v>
      </c>
      <c r="I48" s="65">
        <v>4494</v>
      </c>
      <c r="J48" s="63">
        <v>4848</v>
      </c>
      <c r="K48" s="64">
        <v>5281</v>
      </c>
      <c r="L48" s="68">
        <v>5597</v>
      </c>
      <c r="M48" s="67">
        <v>5814</v>
      </c>
      <c r="O48" s="69"/>
    </row>
    <row r="49" spans="2:15" ht="15" customHeight="1" x14ac:dyDescent="0.25">
      <c r="B49" s="20" t="s">
        <v>139</v>
      </c>
      <c r="C49" s="33" t="s">
        <v>74</v>
      </c>
      <c r="D49"/>
      <c r="E49"/>
      <c r="F49"/>
      <c r="G49" s="65">
        <v>5256</v>
      </c>
      <c r="H49" s="65">
        <v>5305</v>
      </c>
      <c r="I49" s="65">
        <v>5240</v>
      </c>
      <c r="J49" s="63">
        <v>5517</v>
      </c>
      <c r="K49" s="64">
        <v>5643</v>
      </c>
      <c r="L49" s="68">
        <v>5730</v>
      </c>
      <c r="M49" s="67">
        <v>5773</v>
      </c>
      <c r="O49" s="69"/>
    </row>
    <row r="50" spans="2:15" ht="15" customHeight="1" x14ac:dyDescent="0.25">
      <c r="B50" s="62" t="s">
        <v>140</v>
      </c>
      <c r="C50" s="57" t="s">
        <v>75</v>
      </c>
      <c r="D50"/>
      <c r="E50"/>
      <c r="F50"/>
      <c r="G50" s="70">
        <v>521444</v>
      </c>
      <c r="H50" s="70">
        <v>526765</v>
      </c>
      <c r="I50" s="70">
        <v>534820</v>
      </c>
      <c r="J50" s="70">
        <v>537931</v>
      </c>
      <c r="K50" s="71">
        <v>544354</v>
      </c>
      <c r="L50" s="73">
        <v>553702</v>
      </c>
      <c r="M50" s="73">
        <v>559543</v>
      </c>
      <c r="O50" s="69"/>
    </row>
    <row r="51" spans="2:15" ht="15" customHeight="1" x14ac:dyDescent="0.25">
      <c r="B51" s="62" t="s">
        <v>141</v>
      </c>
      <c r="C51" s="57" t="s">
        <v>76</v>
      </c>
      <c r="D51"/>
      <c r="E51"/>
      <c r="F51"/>
      <c r="G51" s="70">
        <v>162786</v>
      </c>
      <c r="H51" s="70">
        <v>164323</v>
      </c>
      <c r="I51" s="70">
        <v>169312</v>
      </c>
      <c r="J51" s="70">
        <v>169361</v>
      </c>
      <c r="K51" s="71">
        <v>170383</v>
      </c>
      <c r="L51" s="73">
        <v>171356</v>
      </c>
      <c r="M51" s="73">
        <v>172816</v>
      </c>
      <c r="O51" s="69"/>
    </row>
    <row r="52" spans="2:15" ht="15" customHeight="1" x14ac:dyDescent="0.25">
      <c r="B52" s="20" t="s">
        <v>142</v>
      </c>
      <c r="C52" s="36" t="s">
        <v>77</v>
      </c>
      <c r="D52"/>
      <c r="E52"/>
      <c r="F52"/>
      <c r="G52" s="65">
        <v>45878</v>
      </c>
      <c r="H52" s="65">
        <v>46469</v>
      </c>
      <c r="I52" s="65">
        <v>47040</v>
      </c>
      <c r="J52" s="63">
        <v>46766</v>
      </c>
      <c r="K52" s="64">
        <v>47195</v>
      </c>
      <c r="L52" s="68">
        <v>48317</v>
      </c>
      <c r="M52" s="67">
        <v>50165</v>
      </c>
      <c r="O52" s="69"/>
    </row>
    <row r="53" spans="2:15" ht="15" customHeight="1" x14ac:dyDescent="0.25">
      <c r="B53" s="20" t="s">
        <v>143</v>
      </c>
      <c r="C53" s="33" t="s">
        <v>78</v>
      </c>
      <c r="D53"/>
      <c r="E53"/>
      <c r="F53"/>
      <c r="G53" s="65">
        <v>116908</v>
      </c>
      <c r="H53" s="65">
        <v>117854</v>
      </c>
      <c r="I53" s="65">
        <v>122272</v>
      </c>
      <c r="J53" s="63">
        <v>122595</v>
      </c>
      <c r="K53" s="64">
        <v>123188</v>
      </c>
      <c r="L53" s="68">
        <v>123039</v>
      </c>
      <c r="M53" s="67">
        <v>122651</v>
      </c>
      <c r="O53" s="69"/>
    </row>
    <row r="54" spans="2:15" ht="15" customHeight="1" x14ac:dyDescent="0.25">
      <c r="B54" s="62" t="s">
        <v>144</v>
      </c>
      <c r="C54" s="61" t="s">
        <v>170</v>
      </c>
      <c r="D54"/>
      <c r="E54"/>
      <c r="F54"/>
      <c r="G54" s="70">
        <v>218168</v>
      </c>
      <c r="H54" s="70">
        <v>219254</v>
      </c>
      <c r="I54" s="70">
        <v>219064</v>
      </c>
      <c r="J54" s="70">
        <v>219343</v>
      </c>
      <c r="K54" s="71">
        <v>222788</v>
      </c>
      <c r="L54" s="73">
        <v>227030</v>
      </c>
      <c r="M54" s="73">
        <v>230616</v>
      </c>
      <c r="O54" s="69"/>
    </row>
    <row r="55" spans="2:15" ht="15" customHeight="1" x14ac:dyDescent="0.25">
      <c r="B55" s="20" t="s">
        <v>145</v>
      </c>
      <c r="C55" s="36" t="s">
        <v>79</v>
      </c>
      <c r="D55"/>
      <c r="E55"/>
      <c r="F55"/>
      <c r="G55" s="65">
        <v>218168</v>
      </c>
      <c r="H55" s="65">
        <v>219254</v>
      </c>
      <c r="I55" s="65">
        <v>219064</v>
      </c>
      <c r="J55" s="63">
        <v>219343</v>
      </c>
      <c r="K55" s="64">
        <v>222788</v>
      </c>
      <c r="L55" s="68">
        <v>227030</v>
      </c>
      <c r="M55" s="67">
        <v>230616</v>
      </c>
      <c r="O55" s="69"/>
    </row>
    <row r="56" spans="2:15" ht="15" customHeight="1" x14ac:dyDescent="0.25">
      <c r="B56" s="62" t="s">
        <v>146</v>
      </c>
      <c r="C56" s="57" t="s">
        <v>80</v>
      </c>
      <c r="D56"/>
      <c r="E56"/>
      <c r="F56"/>
      <c r="G56" s="70">
        <v>140490</v>
      </c>
      <c r="H56" s="70">
        <v>143188</v>
      </c>
      <c r="I56" s="70">
        <v>146444</v>
      </c>
      <c r="J56" s="70">
        <v>149227</v>
      </c>
      <c r="K56" s="71">
        <v>151183</v>
      </c>
      <c r="L56" s="73">
        <v>155316</v>
      </c>
      <c r="M56" s="73">
        <v>156111</v>
      </c>
      <c r="O56" s="69"/>
    </row>
    <row r="57" spans="2:15" ht="15" customHeight="1" x14ac:dyDescent="0.25">
      <c r="B57" s="20" t="s">
        <v>147</v>
      </c>
      <c r="C57" s="33" t="s">
        <v>81</v>
      </c>
      <c r="D57"/>
      <c r="E57"/>
      <c r="F57"/>
      <c r="G57" s="65">
        <v>64379</v>
      </c>
      <c r="H57" s="65">
        <v>64846</v>
      </c>
      <c r="I57" s="65">
        <v>65118</v>
      </c>
      <c r="J57" s="63">
        <v>64334</v>
      </c>
      <c r="K57" s="64">
        <v>63482</v>
      </c>
      <c r="L57" s="68">
        <v>63267</v>
      </c>
      <c r="M57" s="67">
        <v>62928</v>
      </c>
      <c r="O57" s="69"/>
    </row>
    <row r="58" spans="2:15" ht="15" customHeight="1" x14ac:dyDescent="0.25">
      <c r="B58" s="20" t="s">
        <v>148</v>
      </c>
      <c r="C58" s="34" t="s">
        <v>82</v>
      </c>
      <c r="D58"/>
      <c r="E58"/>
      <c r="F58"/>
      <c r="G58" s="65">
        <v>35842</v>
      </c>
      <c r="H58" s="65">
        <v>36029</v>
      </c>
      <c r="I58" s="65">
        <v>36122</v>
      </c>
      <c r="J58" s="63">
        <v>35541</v>
      </c>
      <c r="K58" s="64">
        <v>34496</v>
      </c>
      <c r="L58" s="68">
        <v>34039</v>
      </c>
      <c r="M58" s="67">
        <v>33296</v>
      </c>
      <c r="O58" s="69"/>
    </row>
    <row r="59" spans="2:15" ht="15" customHeight="1" x14ac:dyDescent="0.25">
      <c r="B59" s="20" t="s">
        <v>149</v>
      </c>
      <c r="C59" s="34" t="s">
        <v>83</v>
      </c>
      <c r="D59"/>
      <c r="E59"/>
      <c r="F59"/>
      <c r="G59" s="65">
        <v>19682</v>
      </c>
      <c r="H59" s="65">
        <v>19763</v>
      </c>
      <c r="I59" s="65">
        <v>19820</v>
      </c>
      <c r="J59" s="63">
        <v>19566</v>
      </c>
      <c r="K59" s="64">
        <v>19654</v>
      </c>
      <c r="L59" s="68">
        <v>19738</v>
      </c>
      <c r="M59" s="67">
        <v>19982</v>
      </c>
      <c r="O59" s="69"/>
    </row>
    <row r="60" spans="2:15" ht="15" customHeight="1" x14ac:dyDescent="0.25">
      <c r="B60" s="20" t="s">
        <v>150</v>
      </c>
      <c r="C60" s="35" t="s">
        <v>84</v>
      </c>
      <c r="D60"/>
      <c r="E60"/>
      <c r="F60"/>
      <c r="G60" s="65">
        <v>53261</v>
      </c>
      <c r="H60" s="65">
        <v>54240</v>
      </c>
      <c r="I60" s="65">
        <v>54771</v>
      </c>
      <c r="J60" s="63">
        <v>56566</v>
      </c>
      <c r="K60" s="64">
        <v>57932</v>
      </c>
      <c r="L60" s="68">
        <v>59356</v>
      </c>
      <c r="M60" s="67">
        <v>60676</v>
      </c>
      <c r="O60" s="69"/>
    </row>
    <row r="61" spans="2:15" ht="15" customHeight="1" x14ac:dyDescent="0.25">
      <c r="B61" s="20" t="s">
        <v>151</v>
      </c>
      <c r="C61" s="60" t="s">
        <v>85</v>
      </c>
      <c r="D61"/>
      <c r="E61"/>
      <c r="F61"/>
      <c r="G61" s="65">
        <v>22850</v>
      </c>
      <c r="H61" s="65">
        <v>24102</v>
      </c>
      <c r="I61" s="65">
        <v>26555</v>
      </c>
      <c r="J61" s="63">
        <v>28327</v>
      </c>
      <c r="K61" s="64">
        <v>29769</v>
      </c>
      <c r="L61" s="68">
        <v>32693</v>
      </c>
      <c r="M61" s="67">
        <v>32507</v>
      </c>
      <c r="O61" s="69"/>
    </row>
    <row r="62" spans="2:15" ht="15" customHeight="1" x14ac:dyDescent="0.25">
      <c r="B62" s="62" t="s">
        <v>152</v>
      </c>
      <c r="C62" s="58" t="s">
        <v>86</v>
      </c>
      <c r="D62"/>
      <c r="E62"/>
      <c r="F62"/>
      <c r="G62" s="70">
        <v>54417</v>
      </c>
      <c r="H62" s="70">
        <v>55700</v>
      </c>
      <c r="I62" s="70">
        <v>56415</v>
      </c>
      <c r="J62" s="70">
        <v>57348</v>
      </c>
      <c r="K62" s="71">
        <v>59576</v>
      </c>
      <c r="L62" s="73">
        <v>62054</v>
      </c>
      <c r="M62" s="73">
        <v>65244</v>
      </c>
      <c r="O62" s="69"/>
    </row>
    <row r="63" spans="2:15" ht="15" customHeight="1" x14ac:dyDescent="0.25">
      <c r="B63" s="62" t="s">
        <v>153</v>
      </c>
      <c r="C63" s="58" t="s">
        <v>87</v>
      </c>
      <c r="D63"/>
      <c r="E63"/>
      <c r="F63"/>
      <c r="G63" s="65">
        <v>54417</v>
      </c>
      <c r="H63" s="65">
        <v>55700</v>
      </c>
      <c r="I63" s="65">
        <v>56415</v>
      </c>
      <c r="J63" s="63">
        <v>57348</v>
      </c>
      <c r="K63" s="64">
        <v>59576</v>
      </c>
      <c r="L63" s="68">
        <v>62054</v>
      </c>
      <c r="M63" s="67">
        <v>65244</v>
      </c>
      <c r="O63" s="69"/>
    </row>
    <row r="64" spans="2:15" ht="15" customHeight="1" x14ac:dyDescent="0.25">
      <c r="B64" s="20" t="s">
        <v>154</v>
      </c>
      <c r="C64" s="60" t="s">
        <v>88</v>
      </c>
      <c r="D64"/>
      <c r="E64"/>
      <c r="F64"/>
      <c r="G64" s="65">
        <v>25416</v>
      </c>
      <c r="H64" s="65">
        <v>25583</v>
      </c>
      <c r="I64" s="65">
        <v>25609</v>
      </c>
      <c r="J64" s="63">
        <v>25487</v>
      </c>
      <c r="K64" s="64">
        <v>25831</v>
      </c>
      <c r="L64" s="68">
        <v>26231</v>
      </c>
      <c r="M64" s="67">
        <v>26817</v>
      </c>
      <c r="O64" s="69"/>
    </row>
    <row r="65" spans="2:15" ht="15" customHeight="1" x14ac:dyDescent="0.25">
      <c r="B65" s="20" t="s">
        <v>155</v>
      </c>
      <c r="C65" s="60" t="s">
        <v>89</v>
      </c>
      <c r="D65"/>
      <c r="E65"/>
      <c r="F65"/>
      <c r="G65" s="65">
        <v>1851</v>
      </c>
      <c r="H65" s="65">
        <v>1914</v>
      </c>
      <c r="I65" s="65">
        <v>1927</v>
      </c>
      <c r="J65" s="63">
        <v>1945</v>
      </c>
      <c r="K65" s="64">
        <v>2064</v>
      </c>
      <c r="L65" s="68">
        <v>2151</v>
      </c>
      <c r="M65" s="67">
        <v>2207</v>
      </c>
      <c r="O65" s="69"/>
    </row>
    <row r="66" spans="2:15" ht="15" customHeight="1" x14ac:dyDescent="0.25">
      <c r="B66" s="20" t="s">
        <v>156</v>
      </c>
      <c r="C66" s="60" t="s">
        <v>90</v>
      </c>
      <c r="D66"/>
      <c r="E66"/>
      <c r="F66"/>
      <c r="G66" s="65">
        <v>27150</v>
      </c>
      <c r="H66" s="65">
        <v>28203</v>
      </c>
      <c r="I66" s="65">
        <v>28879</v>
      </c>
      <c r="J66" s="63">
        <v>29916</v>
      </c>
      <c r="K66" s="64">
        <v>31681</v>
      </c>
      <c r="L66" s="68">
        <v>33672</v>
      </c>
      <c r="M66" s="67">
        <v>36220</v>
      </c>
      <c r="O66" s="69"/>
    </row>
    <row r="67" spans="2:15" ht="15" customHeight="1" x14ac:dyDescent="0.25">
      <c r="B67" s="62" t="s">
        <v>157</v>
      </c>
      <c r="C67" s="58" t="s">
        <v>91</v>
      </c>
      <c r="D67" s="41"/>
      <c r="E67" s="41"/>
      <c r="F67" s="41"/>
      <c r="G67" s="70">
        <v>223187</v>
      </c>
      <c r="H67" s="70">
        <v>229634</v>
      </c>
      <c r="I67" s="70">
        <v>238797</v>
      </c>
      <c r="J67" s="70">
        <v>246542</v>
      </c>
      <c r="K67" s="71">
        <v>253596</v>
      </c>
      <c r="L67" s="73">
        <v>263857</v>
      </c>
      <c r="M67" s="73">
        <v>272450</v>
      </c>
      <c r="O67" s="69"/>
    </row>
    <row r="68" spans="2:15" ht="15" customHeight="1" x14ac:dyDescent="0.25">
      <c r="B68" s="62" t="s">
        <v>158</v>
      </c>
      <c r="C68" s="58" t="s">
        <v>92</v>
      </c>
      <c r="D68"/>
      <c r="E68"/>
      <c r="F68"/>
      <c r="G68" s="70">
        <v>19188</v>
      </c>
      <c r="H68" s="70">
        <v>19582</v>
      </c>
      <c r="I68" s="70">
        <v>19955</v>
      </c>
      <c r="J68" s="70">
        <v>23676</v>
      </c>
      <c r="K68" s="71">
        <v>22921</v>
      </c>
      <c r="L68" s="73">
        <v>22411</v>
      </c>
      <c r="M68" s="73">
        <v>22540</v>
      </c>
      <c r="O68" s="69"/>
    </row>
    <row r="69" spans="2:15" ht="15" customHeight="1" x14ac:dyDescent="0.25">
      <c r="B69" s="20" t="s">
        <v>159</v>
      </c>
      <c r="C69" s="60" t="s">
        <v>93</v>
      </c>
      <c r="D69"/>
      <c r="E69"/>
      <c r="F69"/>
      <c r="G69" s="65">
        <v>19119</v>
      </c>
      <c r="H69" s="65">
        <v>19490</v>
      </c>
      <c r="I69" s="65">
        <v>19856</v>
      </c>
      <c r="J69" s="63">
        <v>23569</v>
      </c>
      <c r="K69" s="64">
        <v>22813</v>
      </c>
      <c r="L69" s="68">
        <v>22284</v>
      </c>
      <c r="M69" s="67">
        <v>22432</v>
      </c>
      <c r="O69" s="69"/>
    </row>
    <row r="70" spans="2:15" ht="15" customHeight="1" x14ac:dyDescent="0.25">
      <c r="B70" s="20" t="s">
        <v>160</v>
      </c>
      <c r="C70" s="60" t="s">
        <v>94</v>
      </c>
      <c r="D70"/>
      <c r="E70"/>
      <c r="F70"/>
      <c r="G70" s="65">
        <v>18008</v>
      </c>
      <c r="H70" s="65">
        <v>18394</v>
      </c>
      <c r="I70" s="65">
        <v>18772</v>
      </c>
      <c r="J70" s="63">
        <v>22480</v>
      </c>
      <c r="K70" s="64">
        <v>21691</v>
      </c>
      <c r="L70" s="68">
        <v>21152</v>
      </c>
      <c r="M70" s="67">
        <v>21234</v>
      </c>
      <c r="O70" s="69"/>
    </row>
    <row r="71" spans="2:15" ht="15" customHeight="1" x14ac:dyDescent="0.25">
      <c r="B71" s="62" t="s">
        <v>161</v>
      </c>
      <c r="C71" s="58" t="s">
        <v>95</v>
      </c>
      <c r="D71"/>
      <c r="E71"/>
      <c r="F71"/>
      <c r="G71" s="70">
        <v>159375</v>
      </c>
      <c r="H71" s="70">
        <v>164518</v>
      </c>
      <c r="I71" s="70">
        <v>171765</v>
      </c>
      <c r="J71" s="70">
        <v>174100</v>
      </c>
      <c r="K71" s="71">
        <v>180552</v>
      </c>
      <c r="L71" s="73">
        <v>190193</v>
      </c>
      <c r="M71" s="73">
        <v>197278</v>
      </c>
      <c r="O71" s="69"/>
    </row>
    <row r="72" spans="2:15" ht="15" customHeight="1" x14ac:dyDescent="0.25">
      <c r="B72" s="20" t="s">
        <v>162</v>
      </c>
      <c r="C72" s="60" t="s">
        <v>96</v>
      </c>
      <c r="D72"/>
      <c r="E72"/>
      <c r="F72"/>
      <c r="G72" s="65">
        <v>101211</v>
      </c>
      <c r="H72" s="65">
        <v>105317</v>
      </c>
      <c r="I72" s="65">
        <v>110578</v>
      </c>
      <c r="J72" s="63">
        <v>111871</v>
      </c>
      <c r="K72" s="64">
        <v>117173</v>
      </c>
      <c r="L72" s="68">
        <v>124829</v>
      </c>
      <c r="M72" s="67">
        <v>129997</v>
      </c>
      <c r="O72" s="69"/>
    </row>
    <row r="73" spans="2:15" ht="15" customHeight="1" x14ac:dyDescent="0.25">
      <c r="B73" s="20" t="s">
        <v>163</v>
      </c>
      <c r="C73" s="60" t="s">
        <v>97</v>
      </c>
      <c r="D73"/>
      <c r="E73"/>
      <c r="F73"/>
      <c r="G73" s="65">
        <v>85353</v>
      </c>
      <c r="H73" s="65">
        <v>89165</v>
      </c>
      <c r="I73" s="65">
        <v>94431</v>
      </c>
      <c r="J73" s="63">
        <v>95437</v>
      </c>
      <c r="K73" s="64">
        <v>100116</v>
      </c>
      <c r="L73" s="68">
        <v>107078</v>
      </c>
      <c r="M73" s="67">
        <v>111837</v>
      </c>
      <c r="O73" s="69"/>
    </row>
    <row r="74" spans="2:15" ht="15" customHeight="1" x14ac:dyDescent="0.25">
      <c r="B74" s="20" t="s">
        <v>164</v>
      </c>
      <c r="C74" s="60" t="s">
        <v>98</v>
      </c>
      <c r="D74"/>
      <c r="E74"/>
      <c r="F74"/>
      <c r="G74" s="65">
        <v>58164</v>
      </c>
      <c r="H74" s="65">
        <v>59201</v>
      </c>
      <c r="I74" s="65">
        <v>61187</v>
      </c>
      <c r="J74" s="63">
        <v>62229</v>
      </c>
      <c r="K74" s="64">
        <v>63379</v>
      </c>
      <c r="L74" s="68">
        <v>65364</v>
      </c>
      <c r="M74" s="67">
        <v>67281</v>
      </c>
      <c r="O74" s="69"/>
    </row>
    <row r="75" spans="2:15" ht="15" customHeight="1" x14ac:dyDescent="0.25">
      <c r="B75" s="20" t="s">
        <v>165</v>
      </c>
      <c r="C75" s="60" t="s">
        <v>99</v>
      </c>
      <c r="D75"/>
      <c r="E75"/>
      <c r="F75"/>
      <c r="G75" s="70">
        <v>47196</v>
      </c>
      <c r="H75" s="70">
        <v>48209</v>
      </c>
      <c r="I75" s="70">
        <v>50168</v>
      </c>
      <c r="J75" s="70">
        <v>51382</v>
      </c>
      <c r="K75" s="71">
        <v>52360</v>
      </c>
      <c r="L75" s="73">
        <v>53844</v>
      </c>
      <c r="M75" s="73">
        <v>55817</v>
      </c>
      <c r="O75" s="69"/>
    </row>
    <row r="76" spans="2:15" ht="15" customHeight="1" x14ac:dyDescent="0.25">
      <c r="B76" s="62" t="s">
        <v>166</v>
      </c>
      <c r="C76" s="58" t="s">
        <v>100</v>
      </c>
      <c r="D76"/>
      <c r="E76"/>
      <c r="F76"/>
      <c r="G76" s="65">
        <v>44624</v>
      </c>
      <c r="H76" s="65">
        <v>45534</v>
      </c>
      <c r="I76" s="65">
        <v>47077</v>
      </c>
      <c r="J76" s="63">
        <v>48766</v>
      </c>
      <c r="K76" s="64">
        <v>50123</v>
      </c>
      <c r="L76" s="68">
        <v>51253</v>
      </c>
      <c r="M76" s="67">
        <v>52632</v>
      </c>
      <c r="O76" s="69"/>
    </row>
    <row r="77" spans="2:15" ht="15" customHeight="1" x14ac:dyDescent="0.25">
      <c r="B77" s="20" t="s">
        <v>167</v>
      </c>
      <c r="C77" s="60" t="s">
        <v>101</v>
      </c>
      <c r="D77"/>
      <c r="E77"/>
      <c r="F77"/>
      <c r="G77" s="65">
        <v>44624</v>
      </c>
      <c r="H77" s="65">
        <v>45534</v>
      </c>
      <c r="I77" s="65">
        <v>47077</v>
      </c>
      <c r="J77" s="63">
        <v>48766</v>
      </c>
      <c r="K77" s="64">
        <v>50123</v>
      </c>
      <c r="L77" s="68">
        <v>51253</v>
      </c>
      <c r="M77" s="67">
        <v>52632</v>
      </c>
      <c r="O77" s="69"/>
    </row>
    <row r="78" spans="2:15" ht="15" customHeight="1" x14ac:dyDescent="0.25">
      <c r="B78" s="20" t="s">
        <v>168</v>
      </c>
      <c r="C78" s="60" t="s">
        <v>102</v>
      </c>
      <c r="D78"/>
      <c r="E78"/>
      <c r="F78"/>
      <c r="G78" s="65">
        <v>26444</v>
      </c>
      <c r="H78" s="65">
        <v>21107</v>
      </c>
      <c r="I78" s="65">
        <v>11016</v>
      </c>
      <c r="J78" s="63">
        <v>9474</v>
      </c>
      <c r="K78" s="64">
        <v>9465</v>
      </c>
      <c r="L78" s="68">
        <v>9382</v>
      </c>
      <c r="M78" s="67">
        <v>9505</v>
      </c>
      <c r="O78" s="69"/>
    </row>
    <row r="79" spans="2:15" ht="15" customHeight="1" x14ac:dyDescent="0.25">
      <c r="B79" s="20"/>
      <c r="C79" s="60"/>
      <c r="D79"/>
      <c r="E79"/>
      <c r="F79"/>
      <c r="G79" s="65"/>
      <c r="H79" s="65"/>
      <c r="I79" s="43"/>
      <c r="J79" s="43"/>
      <c r="K79" s="43"/>
      <c r="L79" s="43"/>
      <c r="M79" s="43"/>
      <c r="O79" s="51"/>
    </row>
    <row r="80" spans="2:15" ht="15" customHeight="1" x14ac:dyDescent="0.25">
      <c r="B80" s="20"/>
      <c r="C80" s="60"/>
      <c r="D80"/>
      <c r="E80"/>
      <c r="F80"/>
      <c r="G80"/>
      <c r="H80"/>
      <c r="I80" s="43"/>
      <c r="J80" s="43"/>
      <c r="K80" s="43"/>
      <c r="L80" s="43"/>
      <c r="M80" s="43"/>
      <c r="O80" s="51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F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1" activePane="bottomRight" state="frozen"/>
      <selection activeCell="B3" sqref="B3"/>
      <selection pane="topRight" activeCell="B3" sqref="B3"/>
      <selection pane="bottomLeft" activeCell="B3" sqref="B3"/>
      <selection pane="bottomRight" activeCell="O50" sqref="O50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0.710937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SVB.EN.Ber.!G11</f>
        <v>100040</v>
      </c>
      <c r="G11" s="86">
        <f>SVB.EN.Ber.!H11</f>
        <v>100753</v>
      </c>
      <c r="H11" s="86">
        <f>SVB.EN.Ber.!I11</f>
        <v>102646</v>
      </c>
      <c r="I11" s="86">
        <f>SVB.EN.Ber.!J11</f>
        <v>104159</v>
      </c>
      <c r="J11" s="86">
        <f>SVB.EN.Ber.!K11</f>
        <v>105643</v>
      </c>
      <c r="K11" s="86">
        <f>SVB.EN.Ber.!L11</f>
        <v>108295</v>
      </c>
      <c r="L11" s="86">
        <f>SVB.EN.Ber.!M11</f>
        <v>109992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SVB.EN.Ber.!G14+SVB.EN.Ber.!G15</f>
        <v>1225</v>
      </c>
      <c r="G12" s="92">
        <f>SVB.EN.Ber.!H14+SVB.EN.Ber.!H15</f>
        <v>1255</v>
      </c>
      <c r="H12" s="92">
        <f>SVB.EN.Ber.!I14+SVB.EN.Ber.!I15</f>
        <v>1360</v>
      </c>
      <c r="I12" s="92">
        <f>SVB.EN.Ber.!J14+SVB.EN.Ber.!J15</f>
        <v>1378</v>
      </c>
      <c r="J12" s="92">
        <f>SVB.EN.Ber.!K14+SVB.EN.Ber.!K15</f>
        <v>1383</v>
      </c>
      <c r="K12" s="92">
        <f>SVB.EN.Ber.!L14+SVB.EN.Ber.!L15</f>
        <v>1455</v>
      </c>
      <c r="L12" s="92">
        <f>SVB.EN.Ber.!M14+SVB.EN.Ber.!M15</f>
        <v>1456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SVB.EN.Ber.!G17+SVB.EN.Ber.!G18+SVB.EN.Ber.!G19+SVB.EN.Ber.!G20+SVB.EN.Ber.!G24+SVB.EN.Ber.!G25+SVB.EN.Ber.!G26+SVB.EN.Ber.!G21+SVB.EN.Ber.!G34</f>
        <v>28584</v>
      </c>
      <c r="G13" s="92">
        <f>SVB.EN.Ber.!H17+SVB.EN.Ber.!H18+SVB.EN.Ber.!H19+SVB.EN.Ber.!H20+SVB.EN.Ber.!H24+SVB.EN.Ber.!H25+SVB.EN.Ber.!H26+SVB.EN.Ber.!H21+SVB.EN.Ber.!H34</f>
        <v>28453</v>
      </c>
      <c r="H13" s="92">
        <f>SVB.EN.Ber.!I17+SVB.EN.Ber.!I18+SVB.EN.Ber.!I19+SVB.EN.Ber.!I20+SVB.EN.Ber.!I24+SVB.EN.Ber.!I25+SVB.EN.Ber.!I26+SVB.EN.Ber.!I21+SVB.EN.Ber.!I34</f>
        <v>29331</v>
      </c>
      <c r="I13" s="92">
        <f>SVB.EN.Ber.!J17+SVB.EN.Ber.!J18+SVB.EN.Ber.!J19+SVB.EN.Ber.!J20+SVB.EN.Ber.!J24+SVB.EN.Ber.!J25+SVB.EN.Ber.!J26+SVB.EN.Ber.!J21+SVB.EN.Ber.!J34</f>
        <v>29484</v>
      </c>
      <c r="J13" s="92">
        <f>SVB.EN.Ber.!K17+SVB.EN.Ber.!K18+SVB.EN.Ber.!K19+SVB.EN.Ber.!K20+SVB.EN.Ber.!K24+SVB.EN.Ber.!K25+SVB.EN.Ber.!K26+SVB.EN.Ber.!K21+SVB.EN.Ber.!K34</f>
        <v>29381</v>
      </c>
      <c r="K13" s="92">
        <f>SVB.EN.Ber.!L17+SVB.EN.Ber.!L18+SVB.EN.Ber.!L19+SVB.EN.Ber.!L20+SVB.EN.Ber.!L24+SVB.EN.Ber.!L25+SVB.EN.Ber.!L26+SVB.EN.Ber.!L21+SVB.EN.Ber.!L34</f>
        <v>29892</v>
      </c>
      <c r="L13" s="92">
        <f>SVB.EN.Ber.!M17+SVB.EN.Ber.!M18+SVB.EN.Ber.!M19+SVB.EN.Ber.!M20+SVB.EN.Ber.!M24+SVB.EN.Ber.!M25+SVB.EN.Ber.!M26+SVB.EN.Ber.!M21+SVB.EN.Ber.!M34</f>
        <v>29722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SVB.EN.Ber.!G28+SVB.EN.Ber.!G29+SVB.EN.Ber.!G30+SVB.EN.Ber.!G31</f>
        <v>4958</v>
      </c>
      <c r="G14" s="92">
        <f>SVB.EN.Ber.!H28+SVB.EN.Ber.!H29+SVB.EN.Ber.!H30+SVB.EN.Ber.!H31</f>
        <v>4987</v>
      </c>
      <c r="H14" s="92">
        <f>SVB.EN.Ber.!I28+SVB.EN.Ber.!I29+SVB.EN.Ber.!I30+SVB.EN.Ber.!I31</f>
        <v>5042</v>
      </c>
      <c r="I14" s="92">
        <f>SVB.EN.Ber.!J28+SVB.EN.Ber.!J29+SVB.EN.Ber.!J30+SVB.EN.Ber.!J31</f>
        <v>5125</v>
      </c>
      <c r="J14" s="92">
        <f>SVB.EN.Ber.!K28+SVB.EN.Ber.!K29+SVB.EN.Ber.!K30+SVB.EN.Ber.!K31</f>
        <v>5169</v>
      </c>
      <c r="K14" s="92">
        <f>SVB.EN.Ber.!L28+SVB.EN.Ber.!L29+SVB.EN.Ber.!L30+SVB.EN.Ber.!L31</f>
        <v>5224</v>
      </c>
      <c r="L14" s="92">
        <f>SVB.EN.Ber.!M28+SVB.EN.Ber.!M29+SVB.EN.Ber.!M30+SVB.EN.Ber.!M31</f>
        <v>5401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SVB.EN.Ber.!G64+SVB.EN.Ber.!G65+SVB.EN.Ber.!G66</f>
        <v>2716</v>
      </c>
      <c r="G15" s="92">
        <f>SVB.EN.Ber.!H64+SVB.EN.Ber.!H65+SVB.EN.Ber.!H66</f>
        <v>2826</v>
      </c>
      <c r="H15" s="92">
        <f>SVB.EN.Ber.!I64+SVB.EN.Ber.!I65+SVB.EN.Ber.!I66</f>
        <v>2830</v>
      </c>
      <c r="I15" s="92">
        <f>SVB.EN.Ber.!J64+SVB.EN.Ber.!J65+SVB.EN.Ber.!J66</f>
        <v>2903</v>
      </c>
      <c r="J15" s="92">
        <f>SVB.EN.Ber.!K64+SVB.EN.Ber.!K65+SVB.EN.Ber.!K66</f>
        <v>3077</v>
      </c>
      <c r="K15" s="92">
        <f>SVB.EN.Ber.!L64+SVB.EN.Ber.!L65+SVB.EN.Ber.!L66</f>
        <v>3185</v>
      </c>
      <c r="L15" s="92">
        <f>SVB.EN.Ber.!M64+SVB.EN.Ber.!M65+SVB.EN.Ber.!M66</f>
        <v>3289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SVB.EN.Ber.!G72+SVB.EN.Ber.!G74+SVB.EN.Ber.!G69+SVB.EN.Ber.!G77</f>
        <v>12510</v>
      </c>
      <c r="G16" s="92">
        <f>SVB.EN.Ber.!H72+SVB.EN.Ber.!H74+SVB.EN.Ber.!H69+SVB.EN.Ber.!H77</f>
        <v>12669</v>
      </c>
      <c r="H16" s="92">
        <f>SVB.EN.Ber.!I72+SVB.EN.Ber.!I74+SVB.EN.Ber.!I69+SVB.EN.Ber.!I77</f>
        <v>13205</v>
      </c>
      <c r="I16" s="92">
        <f>SVB.EN.Ber.!J72+SVB.EN.Ber.!J74+SVB.EN.Ber.!J69+SVB.EN.Ber.!J77</f>
        <v>13502</v>
      </c>
      <c r="J16" s="92">
        <f>SVB.EN.Ber.!K72+SVB.EN.Ber.!K74+SVB.EN.Ber.!K69+SVB.EN.Ber.!K77</f>
        <v>13824</v>
      </c>
      <c r="K16" s="92">
        <f>SVB.EN.Ber.!L72+SVB.EN.Ber.!L74+SVB.EN.Ber.!L69+SVB.EN.Ber.!L77</f>
        <v>14514</v>
      </c>
      <c r="L16" s="92">
        <f>SVB.EN.Ber.!M72+SVB.EN.Ber.!M74+SVB.EN.Ber.!M69+SVB.EN.Ber.!M77</f>
        <v>14866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SVB.EN.Ber.!G52+SVB.EN.Ber.!G53+SVB.EN.Ber.!G35</f>
        <v>10589</v>
      </c>
      <c r="G17" s="92">
        <f>SVB.EN.Ber.!H52+SVB.EN.Ber.!H53+SVB.EN.Ber.!H35</f>
        <v>10760</v>
      </c>
      <c r="H17" s="92">
        <f>SVB.EN.Ber.!I52+SVB.EN.Ber.!I53+SVB.EN.Ber.!I35</f>
        <v>11187</v>
      </c>
      <c r="I17" s="92">
        <f>SVB.EN.Ber.!J52+SVB.EN.Ber.!J53+SVB.EN.Ber.!J35</f>
        <v>11286</v>
      </c>
      <c r="J17" s="92">
        <f>SVB.EN.Ber.!K52+SVB.EN.Ber.!K53+SVB.EN.Ber.!K35</f>
        <v>11319</v>
      </c>
      <c r="K17" s="92">
        <f>SVB.EN.Ber.!L52+SVB.EN.Ber.!L53+SVB.EN.Ber.!L35</f>
        <v>11315</v>
      </c>
      <c r="L17" s="92">
        <f>SVB.EN.Ber.!M52+SVB.EN.Ber.!M53+SVB.EN.Ber.!M35</f>
        <v>11474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SVB.EN.Ber.!G55+SVB.EN.Ber.!G57+SVB.EN.Ber.!G60</f>
        <v>17242</v>
      </c>
      <c r="G18" s="92">
        <f>SVB.EN.Ber.!H55+SVB.EN.Ber.!H57+SVB.EN.Ber.!H60</f>
        <v>17266</v>
      </c>
      <c r="H18" s="92">
        <f>SVB.EN.Ber.!I55+SVB.EN.Ber.!I57+SVB.EN.Ber.!I60</f>
        <v>17301</v>
      </c>
      <c r="I18" s="92">
        <f>SVB.EN.Ber.!J55+SVB.EN.Ber.!J57+SVB.EN.Ber.!J60</f>
        <v>17303</v>
      </c>
      <c r="J18" s="92">
        <f>SVB.EN.Ber.!K55+SVB.EN.Ber.!K57+SVB.EN.Ber.!K60</f>
        <v>17358</v>
      </c>
      <c r="K18" s="92">
        <f>SVB.EN.Ber.!L55+SVB.EN.Ber.!L57+SVB.EN.Ber.!L60</f>
        <v>17594</v>
      </c>
      <c r="L18" s="92">
        <f>SVB.EN.Ber.!M55+SVB.EN.Ber.!M57+SVB.EN.Ber.!M60</f>
        <v>17676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SVB.EN.Ber.!G38+SVB.EN.Ber.!G39+SVB.EN.Ber.!G41+SVB.EN.Ber.!G44</f>
        <v>18938</v>
      </c>
      <c r="G19" s="92">
        <f>SVB.EN.Ber.!H38+SVB.EN.Ber.!H39+SVB.EN.Ber.!H41+SVB.EN.Ber.!H44</f>
        <v>19493</v>
      </c>
      <c r="H19" s="92">
        <f>SVB.EN.Ber.!I38+SVB.EN.Ber.!I39+SVB.EN.Ber.!I41+SVB.EN.Ber.!I44</f>
        <v>20397</v>
      </c>
      <c r="I19" s="92">
        <f>SVB.EN.Ber.!J38+SVB.EN.Ber.!J39+SVB.EN.Ber.!J41+SVB.EN.Ber.!J44</f>
        <v>21095</v>
      </c>
      <c r="J19" s="92">
        <f>SVB.EN.Ber.!K38+SVB.EN.Ber.!K39+SVB.EN.Ber.!K41+SVB.EN.Ber.!K44</f>
        <v>22040</v>
      </c>
      <c r="K19" s="92">
        <f>SVB.EN.Ber.!L38+SVB.EN.Ber.!L39+SVB.EN.Ber.!L41+SVB.EN.Ber.!L44</f>
        <v>23111</v>
      </c>
      <c r="L19" s="92">
        <f>SVB.EN.Ber.!M38+SVB.EN.Ber.!M39+SVB.EN.Ber.!M41+SVB.EN.Ber.!M44</f>
        <v>24110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SVB.EN.Ber.!G48+SVB.EN.Ber.!G61+SVB.EN.Ber.!G49+SVB.EN.Ber.!G22</f>
        <v>1096</v>
      </c>
      <c r="G20" s="92">
        <f>SVB.EN.Ber.!H48+SVB.EN.Ber.!H61+SVB.EN.Ber.!H49+SVB.EN.Ber.!H22</f>
        <v>1110</v>
      </c>
      <c r="H20" s="92">
        <f>SVB.EN.Ber.!I48+SVB.EN.Ber.!I61+SVB.EN.Ber.!I49+SVB.EN.Ber.!I22</f>
        <v>1197</v>
      </c>
      <c r="I20" s="92">
        <f>SVB.EN.Ber.!J48+SVB.EN.Ber.!J61+SVB.EN.Ber.!J49+SVB.EN.Ber.!J22</f>
        <v>1233</v>
      </c>
      <c r="J20" s="92">
        <f>SVB.EN.Ber.!K48+SVB.EN.Ber.!K61+SVB.EN.Ber.!K49+SVB.EN.Ber.!K22</f>
        <v>1257</v>
      </c>
      <c r="K20" s="92">
        <f>SVB.EN.Ber.!L48+SVB.EN.Ber.!L61+SVB.EN.Ber.!L49+SVB.EN.Ber.!L22</f>
        <v>1237</v>
      </c>
      <c r="L20" s="92">
        <f>SVB.EN.Ber.!M48+SVB.EN.Ber.!M61+SVB.EN.Ber.!M49+SVB.EN.Ber.!M22</f>
        <v>1211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12</v>
      </c>
      <c r="G21" s="92">
        <f>G11-G12-G13-G14-G15-G16-G17-G18-G19-G20-G22</f>
        <v>14</v>
      </c>
      <c r="H21" s="92">
        <f>H11-H12-H13-H14-H15-H16-H17-H18-H19-H20-H22</f>
        <v>13</v>
      </c>
      <c r="I21" s="92">
        <f t="shared" ref="I21:L21" si="0">I11-I12-I13-I14-I15-I16-I17-I18-I19-I20-I22</f>
        <v>27</v>
      </c>
      <c r="J21" s="92">
        <f t="shared" si="0"/>
        <v>32</v>
      </c>
      <c r="K21" s="92">
        <f t="shared" ref="K21" si="1">K11-K12-K13-K14-K15-K16-K17-K18-K19-K20-K22</f>
        <v>27</v>
      </c>
      <c r="L21" s="92">
        <f t="shared" si="0"/>
        <v>28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SVB.EN.Ber.!G78</f>
        <v>2170</v>
      </c>
      <c r="G22" s="43">
        <f>SVB.EN.Ber.!H78</f>
        <v>1920</v>
      </c>
      <c r="H22" s="43">
        <f>SVB.EN.Ber.!I78</f>
        <v>783</v>
      </c>
      <c r="I22" s="43">
        <f>SVB.EN.Ber.!J78</f>
        <v>823</v>
      </c>
      <c r="J22" s="43">
        <f>SVB.EN.Ber.!K78</f>
        <v>803</v>
      </c>
      <c r="K22" s="43">
        <f>SVB.EN.Ber.!L78</f>
        <v>741</v>
      </c>
      <c r="L22" s="43">
        <f>SVB.EN.Ber.!M78</f>
        <v>759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86">
        <f>SUM(F12:F22)</f>
        <v>100040</v>
      </c>
      <c r="G23" s="86">
        <f>SUM(G12:G22)</f>
        <v>100753</v>
      </c>
      <c r="H23" s="91">
        <f>SUM(H12:H22)</f>
        <v>102646</v>
      </c>
      <c r="I23" s="91">
        <f t="shared" ref="I23:L23" si="2">SUM(I12:I22)</f>
        <v>104159</v>
      </c>
      <c r="J23" s="91">
        <f t="shared" si="2"/>
        <v>105643</v>
      </c>
      <c r="K23" s="91">
        <f>SUM(K12:K22)</f>
        <v>108295</v>
      </c>
      <c r="L23" s="91">
        <f t="shared" si="2"/>
        <v>109992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16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100040</v>
      </c>
      <c r="G36" s="86">
        <v>100753</v>
      </c>
      <c r="H36" s="86">
        <v>102646</v>
      </c>
      <c r="I36" s="86">
        <v>104159</v>
      </c>
      <c r="J36" s="94">
        <v>105643</v>
      </c>
      <c r="K36" s="94">
        <f>K11</f>
        <v>108295</v>
      </c>
      <c r="L36" s="94">
        <f>L11</f>
        <v>109992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1.2245101959216314</v>
      </c>
      <c r="G37" s="96">
        <f>G12/$G$36*100</f>
        <v>1.2456204778021498</v>
      </c>
      <c r="H37" s="96">
        <f>H12/$H$11*100</f>
        <v>1.3249420337860218</v>
      </c>
      <c r="I37" s="96">
        <f>I12/$I$11*100</f>
        <v>1.3229773711345154</v>
      </c>
      <c r="J37" s="96">
        <f>J12/$J$11*100</f>
        <v>1.3091260187612999</v>
      </c>
      <c r="K37" s="96">
        <f>K12/$K$11*100</f>
        <v>1.3435523339027655</v>
      </c>
      <c r="L37" s="96">
        <f>L12/$L$11*100</f>
        <v>1.3237326351007346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28.572570971611356</v>
      </c>
      <c r="G38" s="96">
        <f t="shared" ref="G38:G47" si="4">G13/$G$36*100</f>
        <v>28.240350163270573</v>
      </c>
      <c r="H38" s="96">
        <f t="shared" ref="H38:H47" si="5">H13/$H$11*100</f>
        <v>28.574907936013094</v>
      </c>
      <c r="I38" s="96">
        <f t="shared" ref="I38:I47" si="6">I13/$I$11*100</f>
        <v>28.306723374840388</v>
      </c>
      <c r="J38" s="96">
        <f t="shared" ref="J38:J47" si="7">J13/$J$11*100</f>
        <v>27.811591870734453</v>
      </c>
      <c r="K38" s="96">
        <f t="shared" ref="K38:K47" si="8">K13/$K$11*100</f>
        <v>27.602382381458057</v>
      </c>
      <c r="L38" s="96">
        <f t="shared" ref="L38:L47" si="9">L13/$L$11*100</f>
        <v>27.021965233835189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4.956017592962815</v>
      </c>
      <c r="G39" s="96">
        <f t="shared" si="4"/>
        <v>4.9497285440632037</v>
      </c>
      <c r="H39" s="96">
        <f t="shared" si="5"/>
        <v>4.9120277458449424</v>
      </c>
      <c r="I39" s="96">
        <f t="shared" si="6"/>
        <v>4.9203621386534051</v>
      </c>
      <c r="J39" s="96">
        <f t="shared" si="7"/>
        <v>4.8928939920297605</v>
      </c>
      <c r="K39" s="96">
        <f t="shared" si="8"/>
        <v>4.8238607507271807</v>
      </c>
      <c r="L39" s="96">
        <f t="shared" si="9"/>
        <v>4.9103571168812277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2.7149140343862452</v>
      </c>
      <c r="G40" s="96">
        <f t="shared" si="4"/>
        <v>2.8048792591783869</v>
      </c>
      <c r="H40" s="96">
        <f t="shared" si="5"/>
        <v>2.757048496775325</v>
      </c>
      <c r="I40" s="96">
        <f t="shared" si="6"/>
        <v>2.7870851294655288</v>
      </c>
      <c r="J40" s="96">
        <f t="shared" si="7"/>
        <v>2.9126397395000141</v>
      </c>
      <c r="K40" s="96">
        <f t="shared" si="8"/>
        <v>2.9410406759314833</v>
      </c>
      <c r="L40" s="96">
        <f t="shared" si="9"/>
        <v>2.9902174703614808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12.504998000799681</v>
      </c>
      <c r="G41" s="96">
        <f t="shared" si="4"/>
        <v>12.574315405000347</v>
      </c>
      <c r="H41" s="96">
        <f t="shared" si="5"/>
        <v>12.864602614812073</v>
      </c>
      <c r="I41" s="96">
        <f t="shared" si="6"/>
        <v>12.962874067531372</v>
      </c>
      <c r="J41" s="96">
        <f t="shared" si="7"/>
        <v>13.08558068210861</v>
      </c>
      <c r="K41" s="96">
        <f t="shared" si="8"/>
        <v>13.402280807054803</v>
      </c>
      <c r="L41" s="96">
        <f t="shared" si="9"/>
        <v>13.515528402065605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10.584766093562575</v>
      </c>
      <c r="G42" s="96">
        <f t="shared" si="4"/>
        <v>10.679582741953093</v>
      </c>
      <c r="H42" s="96">
        <f t="shared" si="5"/>
        <v>10.898622449973697</v>
      </c>
      <c r="I42" s="96">
        <f t="shared" si="6"/>
        <v>10.835357482310698</v>
      </c>
      <c r="J42" s="96">
        <f t="shared" si="7"/>
        <v>10.714387134026863</v>
      </c>
      <c r="K42" s="96">
        <f t="shared" si="8"/>
        <v>10.448312479800546</v>
      </c>
      <c r="L42" s="96">
        <f t="shared" si="9"/>
        <v>10.431667757655102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17.235105957616952</v>
      </c>
      <c r="G43" s="96">
        <f t="shared" si="4"/>
        <v>17.136958700981609</v>
      </c>
      <c r="H43" s="96">
        <f t="shared" si="5"/>
        <v>16.855016269508795</v>
      </c>
      <c r="I43" s="96">
        <f t="shared" si="6"/>
        <v>16.612102650755094</v>
      </c>
      <c r="J43" s="96">
        <f t="shared" si="7"/>
        <v>16.430809424192798</v>
      </c>
      <c r="K43" s="96">
        <f t="shared" si="8"/>
        <v>16.24636409806547</v>
      </c>
      <c r="L43" s="96">
        <f t="shared" si="9"/>
        <v>16.070259655247654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18.930427828868453</v>
      </c>
      <c r="G44" s="96">
        <f t="shared" si="4"/>
        <v>19.347314720157215</v>
      </c>
      <c r="H44" s="96">
        <f t="shared" si="5"/>
        <v>19.871207840539327</v>
      </c>
      <c r="I44" s="96">
        <f t="shared" si="6"/>
        <v>20.252690598028014</v>
      </c>
      <c r="J44" s="96">
        <f t="shared" si="7"/>
        <v>20.862716886116448</v>
      </c>
      <c r="K44" s="96">
        <f t="shared" si="8"/>
        <v>21.340782122905029</v>
      </c>
      <c r="L44" s="96">
        <f t="shared" si="9"/>
        <v>21.919775983707908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1.0955617752898841</v>
      </c>
      <c r="G45" s="96">
        <f t="shared" si="4"/>
        <v>1.1017041676178376</v>
      </c>
      <c r="H45" s="96">
        <f t="shared" si="5"/>
        <v>1.1661438341484325</v>
      </c>
      <c r="I45" s="96">
        <f t="shared" si="6"/>
        <v>1.1837671252604192</v>
      </c>
      <c r="J45" s="96">
        <f t="shared" si="7"/>
        <v>1.1898564031691641</v>
      </c>
      <c r="K45" s="96">
        <f t="shared" si="8"/>
        <v>1.1422503347338289</v>
      </c>
      <c r="L45" s="96">
        <f t="shared" si="9"/>
        <v>1.1009891628482071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1.1995201919232307E-2</v>
      </c>
      <c r="G46" s="96">
        <f t="shared" si="4"/>
        <v>1.3895367879864617E-2</v>
      </c>
      <c r="H46" s="96">
        <f t="shared" si="5"/>
        <v>1.2664887087660504E-2</v>
      </c>
      <c r="I46" s="96">
        <f t="shared" si="6"/>
        <v>2.5921907852417939E-2</v>
      </c>
      <c r="J46" s="96">
        <f t="shared" si="7"/>
        <v>3.0290696023399566E-2</v>
      </c>
      <c r="K46" s="96">
        <f t="shared" si="8"/>
        <v>2.4931898979638947E-2</v>
      </c>
      <c r="L46" s="96">
        <f t="shared" si="9"/>
        <v>2.5456396828860282E-2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2.1691323470611756</v>
      </c>
      <c r="G47" s="96">
        <f t="shared" si="4"/>
        <v>1.9056504520957191</v>
      </c>
      <c r="H47" s="96">
        <f t="shared" si="5"/>
        <v>0.76281589151062879</v>
      </c>
      <c r="I47" s="96">
        <f t="shared" si="6"/>
        <v>0.79013815416814681</v>
      </c>
      <c r="J47" s="96">
        <f t="shared" si="7"/>
        <v>0.76010715333718282</v>
      </c>
      <c r="K47" s="96">
        <f t="shared" si="8"/>
        <v>0.68424211644120225</v>
      </c>
      <c r="L47" s="96">
        <f t="shared" si="9"/>
        <v>0.69005018546803398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="85" zoomScaleNormal="85" workbookViewId="0">
      <pane xSplit="5" ySplit="9" topLeftCell="F10" activePane="bottomRight" state="frozen"/>
      <selection activeCell="Q28" sqref="Q28"/>
      <selection pane="topRight" activeCell="Q28" sqref="Q28"/>
      <selection pane="bottomLeft" activeCell="Q28" sqref="Q28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100040</v>
      </c>
      <c r="H11" s="70">
        <v>100753</v>
      </c>
      <c r="I11" s="70">
        <v>102646</v>
      </c>
      <c r="J11" s="70">
        <v>104159</v>
      </c>
      <c r="K11" s="71">
        <v>105643</v>
      </c>
      <c r="L11" s="72">
        <v>108295</v>
      </c>
      <c r="M11" s="72">
        <v>109992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33397</v>
      </c>
      <c r="H12" s="70">
        <v>33329</v>
      </c>
      <c r="I12" s="70">
        <v>34262</v>
      </c>
      <c r="J12" s="70">
        <v>34494</v>
      </c>
      <c r="K12" s="71">
        <v>34365</v>
      </c>
      <c r="L12" s="73">
        <v>35036</v>
      </c>
      <c r="M12" s="73">
        <v>34995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1225</v>
      </c>
      <c r="H13" s="70">
        <v>1255</v>
      </c>
      <c r="I13" s="70">
        <v>1360</v>
      </c>
      <c r="J13" s="70">
        <v>1378</v>
      </c>
      <c r="K13" s="71">
        <v>1383</v>
      </c>
      <c r="L13" s="73">
        <v>1455</v>
      </c>
      <c r="M13" s="73">
        <v>1456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237</v>
      </c>
      <c r="H14" s="65">
        <v>248</v>
      </c>
      <c r="I14" s="65">
        <v>270</v>
      </c>
      <c r="J14" s="65">
        <v>272</v>
      </c>
      <c r="K14" s="66">
        <v>268</v>
      </c>
      <c r="L14" s="68">
        <v>292</v>
      </c>
      <c r="M14" s="68">
        <v>287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988</v>
      </c>
      <c r="H15" s="65">
        <v>1007</v>
      </c>
      <c r="I15" s="65">
        <v>1090</v>
      </c>
      <c r="J15" s="65">
        <v>1106</v>
      </c>
      <c r="K15" s="66">
        <v>1115</v>
      </c>
      <c r="L15" s="68">
        <v>1163</v>
      </c>
      <c r="M15" s="68">
        <v>1169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14049</v>
      </c>
      <c r="H16" s="70">
        <v>13959</v>
      </c>
      <c r="I16" s="70">
        <v>14024</v>
      </c>
      <c r="J16" s="70">
        <v>14011</v>
      </c>
      <c r="K16" s="71">
        <v>14087</v>
      </c>
      <c r="L16" s="73">
        <v>14208</v>
      </c>
      <c r="M16" s="73">
        <v>14064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474</v>
      </c>
      <c r="H17" s="65">
        <v>488</v>
      </c>
      <c r="I17" s="65">
        <v>530</v>
      </c>
      <c r="J17" s="65">
        <v>549</v>
      </c>
      <c r="K17" s="66">
        <v>602</v>
      </c>
      <c r="L17" s="68">
        <v>578</v>
      </c>
      <c r="M17" s="68">
        <v>615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2406</v>
      </c>
      <c r="H18" s="65">
        <v>2402</v>
      </c>
      <c r="I18" s="65">
        <v>2326</v>
      </c>
      <c r="J18" s="65">
        <v>2255</v>
      </c>
      <c r="K18" s="66">
        <v>2270</v>
      </c>
      <c r="L18" s="68">
        <v>2236</v>
      </c>
      <c r="M18" s="68">
        <v>2135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667</v>
      </c>
      <c r="H19" s="65">
        <v>693</v>
      </c>
      <c r="I19" s="65">
        <v>685</v>
      </c>
      <c r="J19" s="65">
        <v>707</v>
      </c>
      <c r="K19" s="66">
        <v>707</v>
      </c>
      <c r="L19" s="68">
        <v>705</v>
      </c>
      <c r="M19" s="68">
        <v>692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10011</v>
      </c>
      <c r="H20" s="65">
        <v>9847</v>
      </c>
      <c r="I20" s="65">
        <v>9970</v>
      </c>
      <c r="J20" s="65">
        <v>9975</v>
      </c>
      <c r="K20" s="66">
        <v>9934</v>
      </c>
      <c r="L20" s="68">
        <v>10108</v>
      </c>
      <c r="M20" s="68">
        <v>10097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382</v>
      </c>
      <c r="H21" s="65">
        <v>417</v>
      </c>
      <c r="I21" s="65">
        <v>404</v>
      </c>
      <c r="J21" s="65">
        <v>411</v>
      </c>
      <c r="K21" s="66">
        <v>462</v>
      </c>
      <c r="L21" s="68">
        <v>461</v>
      </c>
      <c r="M21" s="68">
        <v>414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109</v>
      </c>
      <c r="H22" s="65">
        <v>112</v>
      </c>
      <c r="I22" s="65">
        <v>109</v>
      </c>
      <c r="J22" s="65">
        <v>114</v>
      </c>
      <c r="K22" s="66">
        <v>112</v>
      </c>
      <c r="L22" s="68">
        <v>120</v>
      </c>
      <c r="M22" s="68">
        <v>111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13165</v>
      </c>
      <c r="H23" s="70">
        <v>13128</v>
      </c>
      <c r="I23" s="70">
        <v>13836</v>
      </c>
      <c r="J23" s="70">
        <v>13980</v>
      </c>
      <c r="K23" s="71">
        <v>13726</v>
      </c>
      <c r="L23" s="73">
        <v>14149</v>
      </c>
      <c r="M23" s="73">
        <v>14074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6359</v>
      </c>
      <c r="H24" s="65">
        <v>6398</v>
      </c>
      <c r="I24" s="65">
        <v>6947</v>
      </c>
      <c r="J24" s="65">
        <v>6874</v>
      </c>
      <c r="K24" s="66">
        <v>6815</v>
      </c>
      <c r="L24" s="68">
        <v>7192</v>
      </c>
      <c r="M24" s="68">
        <v>7087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3056</v>
      </c>
      <c r="H25" s="65">
        <v>3004</v>
      </c>
      <c r="I25" s="65">
        <v>3075</v>
      </c>
      <c r="J25" s="65">
        <v>3311</v>
      </c>
      <c r="K25" s="66">
        <v>3145</v>
      </c>
      <c r="L25" s="68">
        <v>3181</v>
      </c>
      <c r="M25" s="68">
        <v>3204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3750</v>
      </c>
      <c r="H26" s="65">
        <v>3726</v>
      </c>
      <c r="I26" s="65">
        <v>3814</v>
      </c>
      <c r="J26" s="65">
        <v>3795</v>
      </c>
      <c r="K26" s="66">
        <v>3766</v>
      </c>
      <c r="L26" s="68">
        <v>3776</v>
      </c>
      <c r="M26" s="68">
        <v>3783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4958</v>
      </c>
      <c r="H27" s="65">
        <v>4987</v>
      </c>
      <c r="I27" s="65">
        <v>5042</v>
      </c>
      <c r="J27" s="65">
        <v>5125</v>
      </c>
      <c r="K27" s="66">
        <v>5169</v>
      </c>
      <c r="L27" s="68">
        <v>5224</v>
      </c>
      <c r="M27" s="68">
        <v>5401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668</v>
      </c>
      <c r="H28" s="65">
        <v>667</v>
      </c>
      <c r="I28" s="65">
        <v>699</v>
      </c>
      <c r="J28" s="65">
        <v>681</v>
      </c>
      <c r="K28" s="66">
        <v>669</v>
      </c>
      <c r="L28" s="68">
        <v>695</v>
      </c>
      <c r="M28" s="68">
        <v>722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1338</v>
      </c>
      <c r="H29" s="65">
        <v>1306</v>
      </c>
      <c r="I29" s="65">
        <v>1333</v>
      </c>
      <c r="J29" s="65">
        <v>1422</v>
      </c>
      <c r="K29" s="66">
        <v>1434</v>
      </c>
      <c r="L29" s="68">
        <v>1416</v>
      </c>
      <c r="M29" s="68">
        <v>1485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953</v>
      </c>
      <c r="H30" s="65">
        <v>981</v>
      </c>
      <c r="I30" s="65">
        <v>950</v>
      </c>
      <c r="J30" s="65">
        <v>932</v>
      </c>
      <c r="K30" s="66">
        <v>1003</v>
      </c>
      <c r="L30" s="68">
        <v>957</v>
      </c>
      <c r="M30" s="68">
        <v>967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1999</v>
      </c>
      <c r="H31" s="65">
        <v>2033</v>
      </c>
      <c r="I31" s="65">
        <v>2060</v>
      </c>
      <c r="J31" s="65">
        <v>2090</v>
      </c>
      <c r="K31" s="66">
        <v>2063</v>
      </c>
      <c r="L31" s="68">
        <v>2156</v>
      </c>
      <c r="M31" s="68">
        <v>2227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21934</v>
      </c>
      <c r="H32" s="70">
        <v>22513</v>
      </c>
      <c r="I32" s="70">
        <v>23637</v>
      </c>
      <c r="J32" s="70">
        <v>24460</v>
      </c>
      <c r="K32" s="71">
        <v>25443</v>
      </c>
      <c r="L32" s="73">
        <v>26567</v>
      </c>
      <c r="M32" s="73">
        <v>27711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2783</v>
      </c>
      <c r="H33" s="70">
        <v>2781</v>
      </c>
      <c r="I33" s="70">
        <v>2978</v>
      </c>
      <c r="J33" s="70">
        <v>3078</v>
      </c>
      <c r="K33" s="71">
        <v>3122</v>
      </c>
      <c r="L33" s="73">
        <v>3174</v>
      </c>
      <c r="M33" s="73">
        <v>3306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1479</v>
      </c>
      <c r="H34" s="65">
        <v>1478</v>
      </c>
      <c r="I34" s="65">
        <v>1580</v>
      </c>
      <c r="J34" s="65">
        <v>1607</v>
      </c>
      <c r="K34" s="66">
        <v>1680</v>
      </c>
      <c r="L34" s="68">
        <v>1655</v>
      </c>
      <c r="M34" s="68">
        <v>1695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1304</v>
      </c>
      <c r="H35" s="65">
        <v>1303</v>
      </c>
      <c r="I35" s="65">
        <v>1398</v>
      </c>
      <c r="J35" s="65">
        <v>1471</v>
      </c>
      <c r="K35" s="66">
        <v>1442</v>
      </c>
      <c r="L35" s="68">
        <v>1519</v>
      </c>
      <c r="M35" s="68">
        <v>1611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873</v>
      </c>
      <c r="H36" s="65">
        <v>862</v>
      </c>
      <c r="I36" s="65">
        <v>906</v>
      </c>
      <c r="J36" s="65">
        <v>967</v>
      </c>
      <c r="K36" s="66">
        <v>949</v>
      </c>
      <c r="L36" s="68">
        <v>1022</v>
      </c>
      <c r="M36" s="68">
        <v>1142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11685</v>
      </c>
      <c r="H37" s="70">
        <v>11997</v>
      </c>
      <c r="I37" s="70">
        <v>12580</v>
      </c>
      <c r="J37" s="70">
        <v>12854</v>
      </c>
      <c r="K37" s="71">
        <v>13377</v>
      </c>
      <c r="L37" s="73">
        <v>13880</v>
      </c>
      <c r="M37" s="73">
        <v>14567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8510</v>
      </c>
      <c r="H38" s="65">
        <v>8688</v>
      </c>
      <c r="I38" s="65">
        <v>9113</v>
      </c>
      <c r="J38" s="65">
        <v>9261</v>
      </c>
      <c r="K38" s="66">
        <v>9574</v>
      </c>
      <c r="L38" s="68">
        <v>9961</v>
      </c>
      <c r="M38" s="68">
        <v>10431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3175</v>
      </c>
      <c r="H39" s="65">
        <v>3309</v>
      </c>
      <c r="I39" s="65">
        <v>3467</v>
      </c>
      <c r="J39" s="65">
        <v>3593</v>
      </c>
      <c r="K39" s="66">
        <v>3803</v>
      </c>
      <c r="L39" s="68">
        <v>3919</v>
      </c>
      <c r="M39" s="68">
        <v>4136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7466</v>
      </c>
      <c r="H40" s="70">
        <v>7735</v>
      </c>
      <c r="I40" s="70">
        <v>8079</v>
      </c>
      <c r="J40" s="70">
        <v>8528</v>
      </c>
      <c r="K40" s="71">
        <v>8944</v>
      </c>
      <c r="L40" s="73">
        <v>9513</v>
      </c>
      <c r="M40" s="73">
        <v>9838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5713</v>
      </c>
      <c r="H41" s="65">
        <v>5969</v>
      </c>
      <c r="I41" s="65">
        <v>6303</v>
      </c>
      <c r="J41" s="65">
        <v>6722</v>
      </c>
      <c r="K41" s="66">
        <v>7080</v>
      </c>
      <c r="L41" s="68">
        <v>7608</v>
      </c>
      <c r="M41" s="68">
        <v>7864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4450</v>
      </c>
      <c r="H42" s="65">
        <v>4679</v>
      </c>
      <c r="I42" s="65">
        <v>4935</v>
      </c>
      <c r="J42" s="65">
        <v>5314</v>
      </c>
      <c r="K42" s="66">
        <v>5645</v>
      </c>
      <c r="L42" s="68">
        <v>5993</v>
      </c>
      <c r="M42" s="68">
        <v>6261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2496</v>
      </c>
      <c r="J43" s="65">
        <v>2691</v>
      </c>
      <c r="K43" s="66">
        <v>2934</v>
      </c>
      <c r="L43" s="68">
        <v>3176</v>
      </c>
      <c r="M43" s="68">
        <v>3393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1540</v>
      </c>
      <c r="H44" s="65">
        <v>1527</v>
      </c>
      <c r="I44" s="65">
        <v>1514</v>
      </c>
      <c r="J44" s="65">
        <v>1519</v>
      </c>
      <c r="K44" s="66">
        <v>1583</v>
      </c>
      <c r="L44" s="68">
        <v>1623</v>
      </c>
      <c r="M44" s="68">
        <v>1679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629</v>
      </c>
      <c r="H45" s="65">
        <v>595</v>
      </c>
      <c r="I45" s="65">
        <v>575</v>
      </c>
      <c r="J45" s="65">
        <v>551</v>
      </c>
      <c r="K45" s="66">
        <v>570</v>
      </c>
      <c r="L45" s="68">
        <v>587</v>
      </c>
      <c r="M45" s="68">
        <v>594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295</v>
      </c>
      <c r="H46" s="65">
        <v>292</v>
      </c>
      <c r="I46" s="65">
        <v>291</v>
      </c>
      <c r="J46" s="65">
        <v>289</v>
      </c>
      <c r="K46" s="66">
        <v>303</v>
      </c>
      <c r="L46" s="68">
        <v>297</v>
      </c>
      <c r="M46" s="68">
        <v>301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253</v>
      </c>
      <c r="H47" s="65">
        <v>266</v>
      </c>
      <c r="I47" s="65">
        <v>263</v>
      </c>
      <c r="J47" s="65">
        <v>262</v>
      </c>
      <c r="K47" s="66">
        <v>285</v>
      </c>
      <c r="L47" s="68">
        <v>300</v>
      </c>
      <c r="M47" s="68">
        <v>319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106</v>
      </c>
      <c r="H48" s="65">
        <v>126</v>
      </c>
      <c r="I48" s="65">
        <v>150</v>
      </c>
      <c r="J48" s="65">
        <v>172</v>
      </c>
      <c r="K48" s="66">
        <v>166</v>
      </c>
      <c r="L48" s="68">
        <v>163</v>
      </c>
      <c r="M48" s="68">
        <v>167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107</v>
      </c>
      <c r="H49" s="65">
        <v>113</v>
      </c>
      <c r="I49" s="65">
        <v>112</v>
      </c>
      <c r="J49" s="65">
        <v>115</v>
      </c>
      <c r="K49" s="66">
        <v>115</v>
      </c>
      <c r="L49" s="68">
        <v>119</v>
      </c>
      <c r="M49" s="68">
        <v>128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27301</v>
      </c>
      <c r="H50" s="70">
        <v>27482</v>
      </c>
      <c r="I50" s="70">
        <v>27916</v>
      </c>
      <c r="J50" s="70">
        <v>27950</v>
      </c>
      <c r="K50" s="71">
        <v>28099</v>
      </c>
      <c r="L50" s="73">
        <v>28225</v>
      </c>
      <c r="M50" s="73">
        <v>28344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9285</v>
      </c>
      <c r="H51" s="70">
        <v>9457</v>
      </c>
      <c r="I51" s="70">
        <v>9789</v>
      </c>
      <c r="J51" s="70">
        <v>9815</v>
      </c>
      <c r="K51" s="71">
        <v>9877</v>
      </c>
      <c r="L51" s="73">
        <v>9796</v>
      </c>
      <c r="M51" s="73">
        <v>9863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3452</v>
      </c>
      <c r="H52" s="65">
        <v>3417</v>
      </c>
      <c r="I52" s="65">
        <v>3490</v>
      </c>
      <c r="J52" s="65">
        <v>3421</v>
      </c>
      <c r="K52" s="66">
        <v>3412</v>
      </c>
      <c r="L52" s="68">
        <v>3529</v>
      </c>
      <c r="M52" s="68">
        <v>3523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5833</v>
      </c>
      <c r="H53" s="65">
        <v>6040</v>
      </c>
      <c r="I53" s="65">
        <v>6299</v>
      </c>
      <c r="J53" s="65">
        <v>6394</v>
      </c>
      <c r="K53" s="66">
        <v>6465</v>
      </c>
      <c r="L53" s="68">
        <v>6267</v>
      </c>
      <c r="M53" s="68">
        <v>6340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11494</v>
      </c>
      <c r="H54" s="70">
        <v>11443</v>
      </c>
      <c r="I54" s="70">
        <v>11506</v>
      </c>
      <c r="J54" s="70">
        <v>11502</v>
      </c>
      <c r="K54" s="71">
        <v>11600</v>
      </c>
      <c r="L54" s="73">
        <v>11801</v>
      </c>
      <c r="M54" s="73">
        <v>11879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11494</v>
      </c>
      <c r="H55" s="65">
        <v>11443</v>
      </c>
      <c r="I55" s="65">
        <v>11506</v>
      </c>
      <c r="J55" s="65">
        <v>11502</v>
      </c>
      <c r="K55" s="66">
        <v>11600</v>
      </c>
      <c r="L55" s="68">
        <v>11801</v>
      </c>
      <c r="M55" s="68">
        <v>11879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6522</v>
      </c>
      <c r="H56" s="70">
        <v>6582</v>
      </c>
      <c r="I56" s="70">
        <v>6621</v>
      </c>
      <c r="J56" s="70">
        <v>6633</v>
      </c>
      <c r="K56" s="71">
        <v>6622</v>
      </c>
      <c r="L56" s="73">
        <v>6628</v>
      </c>
      <c r="M56" s="73">
        <v>6602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3580</v>
      </c>
      <c r="H57" s="65">
        <v>3590</v>
      </c>
      <c r="I57" s="65">
        <v>3543</v>
      </c>
      <c r="J57" s="65">
        <v>3459</v>
      </c>
      <c r="K57" s="66">
        <v>3326</v>
      </c>
      <c r="L57" s="68">
        <v>3276</v>
      </c>
      <c r="M57" s="68">
        <v>3249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1869</v>
      </c>
      <c r="H58" s="65">
        <v>1877</v>
      </c>
      <c r="I58" s="65">
        <v>1833</v>
      </c>
      <c r="J58" s="65">
        <v>1768</v>
      </c>
      <c r="K58" s="66">
        <v>1633</v>
      </c>
      <c r="L58" s="68">
        <v>1584</v>
      </c>
      <c r="M58" s="68">
        <v>1557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1219</v>
      </c>
      <c r="H59" s="65">
        <v>1233</v>
      </c>
      <c r="I59" s="65">
        <v>1223</v>
      </c>
      <c r="J59" s="65">
        <v>1184</v>
      </c>
      <c r="K59" s="66">
        <v>1164</v>
      </c>
      <c r="L59" s="68">
        <v>1185</v>
      </c>
      <c r="M59" s="68">
        <v>1177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2168</v>
      </c>
      <c r="H60" s="65">
        <v>2233</v>
      </c>
      <c r="I60" s="65">
        <v>2252</v>
      </c>
      <c r="J60" s="65">
        <v>2342</v>
      </c>
      <c r="K60" s="66">
        <v>2432</v>
      </c>
      <c r="L60" s="68">
        <v>2517</v>
      </c>
      <c r="M60" s="68">
        <v>2548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774</v>
      </c>
      <c r="H61" s="65">
        <v>759</v>
      </c>
      <c r="I61" s="65">
        <v>826</v>
      </c>
      <c r="J61" s="65">
        <v>832</v>
      </c>
      <c r="K61" s="66">
        <v>864</v>
      </c>
      <c r="L61" s="68">
        <v>835</v>
      </c>
      <c r="M61" s="68">
        <v>805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2716</v>
      </c>
      <c r="H62" s="70">
        <v>2826</v>
      </c>
      <c r="I62" s="70">
        <v>2830</v>
      </c>
      <c r="J62" s="70">
        <v>2903</v>
      </c>
      <c r="K62" s="71">
        <v>3077</v>
      </c>
      <c r="L62" s="73">
        <v>3185</v>
      </c>
      <c r="M62" s="73">
        <v>3289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2716</v>
      </c>
      <c r="H63" s="65">
        <v>2826</v>
      </c>
      <c r="I63" s="65">
        <v>2830</v>
      </c>
      <c r="J63" s="65">
        <v>2903</v>
      </c>
      <c r="K63" s="66">
        <v>3077</v>
      </c>
      <c r="L63" s="68">
        <v>3185</v>
      </c>
      <c r="M63" s="68">
        <v>3289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1245</v>
      </c>
      <c r="H64" s="65">
        <v>1291</v>
      </c>
      <c r="I64" s="65">
        <v>1319</v>
      </c>
      <c r="J64" s="65">
        <v>1365</v>
      </c>
      <c r="K64" s="66">
        <v>1449</v>
      </c>
      <c r="L64" s="68">
        <v>1506</v>
      </c>
      <c r="M64" s="68">
        <v>1567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129</v>
      </c>
      <c r="H65" s="65">
        <v>137</v>
      </c>
      <c r="I65" s="65">
        <v>139</v>
      </c>
      <c r="J65" s="65">
        <v>139</v>
      </c>
      <c r="K65" s="66">
        <v>143</v>
      </c>
      <c r="L65" s="68">
        <v>159</v>
      </c>
      <c r="M65" s="68">
        <v>158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1342</v>
      </c>
      <c r="H66" s="65">
        <v>1398</v>
      </c>
      <c r="I66" s="65">
        <v>1372</v>
      </c>
      <c r="J66" s="65">
        <v>1399</v>
      </c>
      <c r="K66" s="66">
        <v>1485</v>
      </c>
      <c r="L66" s="68">
        <v>1520</v>
      </c>
      <c r="M66" s="68">
        <v>1564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12522</v>
      </c>
      <c r="H67" s="70">
        <v>12683</v>
      </c>
      <c r="I67" s="70">
        <v>13218</v>
      </c>
      <c r="J67" s="70">
        <v>13529</v>
      </c>
      <c r="K67" s="71">
        <v>13856</v>
      </c>
      <c r="L67" s="73">
        <v>14541</v>
      </c>
      <c r="M67" s="73">
        <v>14894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897</v>
      </c>
      <c r="H68" s="70">
        <v>941</v>
      </c>
      <c r="I68" s="70">
        <v>885</v>
      </c>
      <c r="J68" s="70">
        <v>948</v>
      </c>
      <c r="K68" s="71">
        <v>933</v>
      </c>
      <c r="L68" s="73">
        <v>922</v>
      </c>
      <c r="M68" s="73">
        <v>1005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885</v>
      </c>
      <c r="H69" s="65">
        <v>927</v>
      </c>
      <c r="I69" s="65">
        <v>872</v>
      </c>
      <c r="J69" s="65">
        <v>921</v>
      </c>
      <c r="K69" s="66">
        <v>901</v>
      </c>
      <c r="L69" s="68">
        <v>895</v>
      </c>
      <c r="M69" s="68">
        <v>977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776</v>
      </c>
      <c r="H70" s="65">
        <v>824</v>
      </c>
      <c r="I70" s="65">
        <v>782</v>
      </c>
      <c r="J70" s="65">
        <v>837</v>
      </c>
      <c r="K70" s="66">
        <v>817</v>
      </c>
      <c r="L70" s="68">
        <v>816</v>
      </c>
      <c r="M70" s="68">
        <v>897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8958</v>
      </c>
      <c r="H71" s="70">
        <v>9156</v>
      </c>
      <c r="I71" s="70">
        <v>9825</v>
      </c>
      <c r="J71" s="70">
        <v>10070</v>
      </c>
      <c r="K71" s="71">
        <v>10305</v>
      </c>
      <c r="L71" s="73">
        <v>11030</v>
      </c>
      <c r="M71" s="73">
        <v>11186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5907</v>
      </c>
      <c r="H72" s="65">
        <v>5947</v>
      </c>
      <c r="I72" s="65">
        <v>6446</v>
      </c>
      <c r="J72" s="65">
        <v>6530</v>
      </c>
      <c r="K72" s="66">
        <v>6670</v>
      </c>
      <c r="L72" s="68">
        <v>7315</v>
      </c>
      <c r="M72" s="68">
        <v>7368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5022</v>
      </c>
      <c r="H73" s="65">
        <v>5048</v>
      </c>
      <c r="I73" s="65">
        <v>5482</v>
      </c>
      <c r="J73" s="65">
        <v>5563</v>
      </c>
      <c r="K73" s="66">
        <v>5699</v>
      </c>
      <c r="L73" s="68">
        <v>6296</v>
      </c>
      <c r="M73" s="68">
        <v>6351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3051</v>
      </c>
      <c r="H74" s="65">
        <v>3209</v>
      </c>
      <c r="I74" s="65">
        <v>3379</v>
      </c>
      <c r="J74" s="65">
        <v>3540</v>
      </c>
      <c r="K74" s="66">
        <v>3635</v>
      </c>
      <c r="L74" s="68">
        <v>3715</v>
      </c>
      <c r="M74" s="68">
        <v>3818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2649</v>
      </c>
      <c r="H75" s="70">
        <v>2827</v>
      </c>
      <c r="I75" s="70">
        <v>2986</v>
      </c>
      <c r="J75" s="70">
        <v>3137</v>
      </c>
      <c r="K75" s="71">
        <v>3234</v>
      </c>
      <c r="L75" s="73">
        <v>3305</v>
      </c>
      <c r="M75" s="73">
        <v>3444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2667</v>
      </c>
      <c r="H76" s="65">
        <v>2586</v>
      </c>
      <c r="I76" s="65">
        <v>2508</v>
      </c>
      <c r="J76" s="65">
        <v>2511</v>
      </c>
      <c r="K76" s="66">
        <v>2618</v>
      </c>
      <c r="L76" s="68">
        <v>2589</v>
      </c>
      <c r="M76" s="68">
        <v>2703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2667</v>
      </c>
      <c r="H77" s="65">
        <v>2586</v>
      </c>
      <c r="I77" s="65">
        <v>2508</v>
      </c>
      <c r="J77" s="65">
        <v>2511</v>
      </c>
      <c r="K77" s="66">
        <v>2618</v>
      </c>
      <c r="L77" s="68">
        <v>2589</v>
      </c>
      <c r="M77" s="68">
        <v>2703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2170</v>
      </c>
      <c r="H78" s="65">
        <v>1920</v>
      </c>
      <c r="I78" s="65">
        <v>783</v>
      </c>
      <c r="J78" s="65">
        <v>823</v>
      </c>
      <c r="K78" s="66">
        <v>803</v>
      </c>
      <c r="L78" s="68">
        <v>741</v>
      </c>
      <c r="M78" s="68">
        <v>759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7" activePane="bottomRight" state="frozen"/>
      <selection activeCell="B3" sqref="B3"/>
      <selection pane="topRight" activeCell="B3" sqref="B3"/>
      <selection pane="bottomLeft" activeCell="B3" sqref="B3"/>
      <selection pane="bottomRight" activeCell="N51" sqref="N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4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SVB.RE.Ber.!G11</f>
        <v>153107</v>
      </c>
      <c r="G11" s="86">
        <f>SVB.RE.Ber.!H11</f>
        <v>155063</v>
      </c>
      <c r="H11" s="86">
        <f>SVB.RE.Ber.!I11</f>
        <v>158975</v>
      </c>
      <c r="I11" s="86">
        <f>SVB.RE.Ber.!J11</f>
        <v>159735</v>
      </c>
      <c r="J11" s="86">
        <f>SVB.RE.Ber.!K11</f>
        <v>163308</v>
      </c>
      <c r="K11" s="86">
        <f>SVB.RE.Ber.!L11</f>
        <v>167427</v>
      </c>
      <c r="L11" s="86">
        <f>SVB.RE.Ber.!M11</f>
        <v>171583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SVB.RE.Ber.!G14+SVB.RE.Ber.!G15</f>
        <v>2669</v>
      </c>
      <c r="G12" s="92">
        <f>SVB.RE.Ber.!H14+SVB.RE.Ber.!H15</f>
        <v>2759</v>
      </c>
      <c r="H12" s="92">
        <f>SVB.RE.Ber.!I14+SVB.RE.Ber.!I15</f>
        <v>2897</v>
      </c>
      <c r="I12" s="92">
        <f>SVB.RE.Ber.!J14+SVB.RE.Ber.!J15</f>
        <v>2915</v>
      </c>
      <c r="J12" s="92">
        <f>SVB.RE.Ber.!K14+SVB.RE.Ber.!K15</f>
        <v>2989</v>
      </c>
      <c r="K12" s="92">
        <f>SVB.RE.Ber.!L14+SVB.RE.Ber.!L15</f>
        <v>3078</v>
      </c>
      <c r="L12" s="92">
        <f>SVB.RE.Ber.!M14+SVB.RE.Ber.!M15</f>
        <v>3103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SVB.RE.Ber.!G17+SVB.RE.Ber.!G18+SVB.RE.Ber.!G19+SVB.RE.Ber.!G20+SVB.RE.Ber.!G24+SVB.RE.Ber.!G25+SVB.RE.Ber.!G26+SVB.RE.Ber.!G21+SVB.RE.Ber.!G34</f>
        <v>29582</v>
      </c>
      <c r="G13" s="92">
        <f>SVB.RE.Ber.!H17+SVB.RE.Ber.!H18+SVB.RE.Ber.!H19+SVB.RE.Ber.!H20+SVB.RE.Ber.!H24+SVB.RE.Ber.!H25+SVB.RE.Ber.!H26+SVB.RE.Ber.!H21+SVB.RE.Ber.!H34</f>
        <v>29296</v>
      </c>
      <c r="H13" s="92">
        <f>SVB.RE.Ber.!I17+SVB.RE.Ber.!I18+SVB.RE.Ber.!I19+SVB.RE.Ber.!I20+SVB.RE.Ber.!I24+SVB.RE.Ber.!I25+SVB.RE.Ber.!I26+SVB.RE.Ber.!I21+SVB.RE.Ber.!I34</f>
        <v>29680</v>
      </c>
      <c r="I13" s="92">
        <f>SVB.RE.Ber.!J17+SVB.RE.Ber.!J18+SVB.RE.Ber.!J19+SVB.RE.Ber.!J20+SVB.RE.Ber.!J24+SVB.RE.Ber.!J25+SVB.RE.Ber.!J26+SVB.RE.Ber.!J21+SVB.RE.Ber.!J34</f>
        <v>28328</v>
      </c>
      <c r="J13" s="92">
        <f>SVB.RE.Ber.!K17+SVB.RE.Ber.!K18+SVB.RE.Ber.!K19+SVB.RE.Ber.!K20+SVB.RE.Ber.!K24+SVB.RE.Ber.!K25+SVB.RE.Ber.!K26+SVB.RE.Ber.!K21+SVB.RE.Ber.!K34</f>
        <v>28296</v>
      </c>
      <c r="K13" s="92">
        <f>SVB.RE.Ber.!L17+SVB.RE.Ber.!L18+SVB.RE.Ber.!L19+SVB.RE.Ber.!L20+SVB.RE.Ber.!L24+SVB.RE.Ber.!L25+SVB.RE.Ber.!L26+SVB.RE.Ber.!L21+SVB.RE.Ber.!L34</f>
        <v>28455</v>
      </c>
      <c r="L13" s="92">
        <f>SVB.RE.Ber.!M17+SVB.RE.Ber.!M18+SVB.RE.Ber.!M19+SVB.RE.Ber.!M20+SVB.RE.Ber.!M24+SVB.RE.Ber.!M25+SVB.RE.Ber.!M26+SVB.RE.Ber.!M21+SVB.RE.Ber.!M34</f>
        <v>28622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SVB.RE.Ber.!G28+SVB.RE.Ber.!G29+SVB.RE.Ber.!G30+SVB.RE.Ber.!G31</f>
        <v>10993</v>
      </c>
      <c r="G14" s="92">
        <f>SVB.RE.Ber.!H28+SVB.RE.Ber.!H29+SVB.RE.Ber.!H30+SVB.RE.Ber.!H31</f>
        <v>11304</v>
      </c>
      <c r="H14" s="92">
        <f>SVB.RE.Ber.!I28+SVB.RE.Ber.!I29+SVB.RE.Ber.!I30+SVB.RE.Ber.!I31</f>
        <v>11270</v>
      </c>
      <c r="I14" s="92">
        <f>SVB.RE.Ber.!J28+SVB.RE.Ber.!J29+SVB.RE.Ber.!J30+SVB.RE.Ber.!J31</f>
        <v>11335</v>
      </c>
      <c r="J14" s="92">
        <f>SVB.RE.Ber.!K28+SVB.RE.Ber.!K29+SVB.RE.Ber.!K30+SVB.RE.Ber.!K31</f>
        <v>11687</v>
      </c>
      <c r="K14" s="92">
        <f>SVB.RE.Ber.!L28+SVB.RE.Ber.!L29+SVB.RE.Ber.!L30+SVB.RE.Ber.!L31</f>
        <v>12083</v>
      </c>
      <c r="L14" s="92">
        <f>SVB.RE.Ber.!M28+SVB.RE.Ber.!M29+SVB.RE.Ber.!M30+SVB.RE.Ber.!M31</f>
        <v>12440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SVB.RE.Ber.!G64+SVB.RE.Ber.!G65+SVB.RE.Ber.!G66</f>
        <v>7449</v>
      </c>
      <c r="G15" s="92">
        <f>SVB.RE.Ber.!H64+SVB.RE.Ber.!H65+SVB.RE.Ber.!H66</f>
        <v>7604</v>
      </c>
      <c r="H15" s="92">
        <f>SVB.RE.Ber.!I64+SVB.RE.Ber.!I65+SVB.RE.Ber.!I66</f>
        <v>7544</v>
      </c>
      <c r="I15" s="92">
        <f>SVB.RE.Ber.!J64+SVB.RE.Ber.!J65+SVB.RE.Ber.!J66</f>
        <v>7484</v>
      </c>
      <c r="J15" s="92">
        <f>SVB.RE.Ber.!K64+SVB.RE.Ber.!K65+SVB.RE.Ber.!K66</f>
        <v>7664</v>
      </c>
      <c r="K15" s="92">
        <f>SVB.RE.Ber.!L64+SVB.RE.Ber.!L65+SVB.RE.Ber.!L66</f>
        <v>7812</v>
      </c>
      <c r="L15" s="92">
        <f>SVB.RE.Ber.!M64+SVB.RE.Ber.!M65+SVB.RE.Ber.!M66</f>
        <v>7919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SVB.RE.Ber.!G72+SVB.RE.Ber.!G74+SVB.RE.Ber.!G69+SVB.RE.Ber.!G77</f>
        <v>18283</v>
      </c>
      <c r="G16" s="92">
        <f>SVB.RE.Ber.!H72+SVB.RE.Ber.!H74+SVB.RE.Ber.!H69+SVB.RE.Ber.!H77</f>
        <v>18817</v>
      </c>
      <c r="H16" s="92">
        <f>SVB.RE.Ber.!I72+SVB.RE.Ber.!I74+SVB.RE.Ber.!I69+SVB.RE.Ber.!I77</f>
        <v>21270</v>
      </c>
      <c r="I16" s="92">
        <f>SVB.RE.Ber.!J72+SVB.RE.Ber.!J74+SVB.RE.Ber.!J69+SVB.RE.Ber.!J77</f>
        <v>21795</v>
      </c>
      <c r="J16" s="92">
        <f>SVB.RE.Ber.!K72+SVB.RE.Ber.!K74+SVB.RE.Ber.!K69+SVB.RE.Ber.!K77</f>
        <v>22602</v>
      </c>
      <c r="K16" s="92">
        <f>SVB.RE.Ber.!L72+SVB.RE.Ber.!L74+SVB.RE.Ber.!L69+SVB.RE.Ber.!L77</f>
        <v>23727</v>
      </c>
      <c r="L16" s="92">
        <f>SVB.RE.Ber.!M72+SVB.RE.Ber.!M74+SVB.RE.Ber.!M69+SVB.RE.Ber.!M77</f>
        <v>24821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SVB.RE.Ber.!G52+SVB.RE.Ber.!G53+SVB.RE.Ber.!G35</f>
        <v>16869</v>
      </c>
      <c r="G17" s="92">
        <f>SVB.RE.Ber.!H52+SVB.RE.Ber.!H53+SVB.RE.Ber.!H35</f>
        <v>17240</v>
      </c>
      <c r="H17" s="92">
        <f>SVB.RE.Ber.!I52+SVB.RE.Ber.!I53+SVB.RE.Ber.!I35</f>
        <v>18462</v>
      </c>
      <c r="I17" s="92">
        <f>SVB.RE.Ber.!J52+SVB.RE.Ber.!J53+SVB.RE.Ber.!J35</f>
        <v>18904</v>
      </c>
      <c r="J17" s="92">
        <f>SVB.RE.Ber.!K52+SVB.RE.Ber.!K53+SVB.RE.Ber.!K35</f>
        <v>19514</v>
      </c>
      <c r="K17" s="92">
        <f>SVB.RE.Ber.!L52+SVB.RE.Ber.!L53+SVB.RE.Ber.!L35</f>
        <v>19787</v>
      </c>
      <c r="L17" s="92">
        <f>SVB.RE.Ber.!M52+SVB.RE.Ber.!M53+SVB.RE.Ber.!M35</f>
        <v>20133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SVB.RE.Ber.!G55+SVB.RE.Ber.!G57+SVB.RE.Ber.!G60</f>
        <v>27741</v>
      </c>
      <c r="G18" s="92">
        <f>SVB.RE.Ber.!H55+SVB.RE.Ber.!H57+SVB.RE.Ber.!H60</f>
        <v>27699</v>
      </c>
      <c r="H18" s="92">
        <f>SVB.RE.Ber.!I55+SVB.RE.Ber.!I57+SVB.RE.Ber.!I60</f>
        <v>27760</v>
      </c>
      <c r="I18" s="92">
        <f>SVB.RE.Ber.!J55+SVB.RE.Ber.!J57+SVB.RE.Ber.!J60</f>
        <v>27677</v>
      </c>
      <c r="J18" s="92">
        <f>SVB.RE.Ber.!K55+SVB.RE.Ber.!K57+SVB.RE.Ber.!K60</f>
        <v>27837</v>
      </c>
      <c r="K18" s="92">
        <f>SVB.RE.Ber.!L55+SVB.RE.Ber.!L57+SVB.RE.Ber.!L60</f>
        <v>28205</v>
      </c>
      <c r="L18" s="92">
        <f>SVB.RE.Ber.!M55+SVB.RE.Ber.!M57+SVB.RE.Ber.!M60</f>
        <v>28524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SVB.RE.Ber.!G38+SVB.RE.Ber.!G39+SVB.RE.Ber.!G41+SVB.RE.Ber.!G44</f>
        <v>34128</v>
      </c>
      <c r="G19" s="92">
        <f>SVB.RE.Ber.!H38+SVB.RE.Ber.!H39+SVB.RE.Ber.!H41+SVB.RE.Ber.!H44</f>
        <v>35460</v>
      </c>
      <c r="H19" s="92">
        <f>SVB.RE.Ber.!I38+SVB.RE.Ber.!I39+SVB.RE.Ber.!I41+SVB.RE.Ber.!I44</f>
        <v>36806</v>
      </c>
      <c r="I19" s="92">
        <f>SVB.RE.Ber.!J38+SVB.RE.Ber.!J39+SVB.RE.Ber.!J41+SVB.RE.Ber.!J44</f>
        <v>37975</v>
      </c>
      <c r="J19" s="92">
        <f>SVB.RE.Ber.!K38+SVB.RE.Ber.!K39+SVB.RE.Ber.!K41+SVB.RE.Ber.!K44</f>
        <v>39239</v>
      </c>
      <c r="K19" s="92">
        <f>SVB.RE.Ber.!L38+SVB.RE.Ber.!L39+SVB.RE.Ber.!L41+SVB.RE.Ber.!L44</f>
        <v>40669</v>
      </c>
      <c r="L19" s="92">
        <f>SVB.RE.Ber.!M38+SVB.RE.Ber.!M39+SVB.RE.Ber.!M41+SVB.RE.Ber.!M44</f>
        <v>42385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SVB.RE.Ber.!G48+SVB.RE.Ber.!G61+SVB.RE.Ber.!G49+SVB.RE.Ber.!G22</f>
        <v>2594</v>
      </c>
      <c r="G20" s="92">
        <f>SVB.RE.Ber.!H48+SVB.RE.Ber.!H61+SVB.RE.Ber.!H49+SVB.RE.Ber.!H22</f>
        <v>2534</v>
      </c>
      <c r="H20" s="92">
        <f>SVB.RE.Ber.!I48+SVB.RE.Ber.!I61+SVB.RE.Ber.!I49+SVB.RE.Ber.!I22</f>
        <v>2610</v>
      </c>
      <c r="I20" s="92">
        <f>SVB.RE.Ber.!J48+SVB.RE.Ber.!J61+SVB.RE.Ber.!J49+SVB.RE.Ber.!J22</f>
        <v>2588</v>
      </c>
      <c r="J20" s="92">
        <f>SVB.RE.Ber.!K48+SVB.RE.Ber.!K61+SVB.RE.Ber.!K49+SVB.RE.Ber.!K22</f>
        <v>2764</v>
      </c>
      <c r="K20" s="92">
        <f>SVB.RE.Ber.!L48+SVB.RE.Ber.!L61+SVB.RE.Ber.!L49+SVB.RE.Ber.!L22</f>
        <v>2886</v>
      </c>
      <c r="L20" s="92">
        <f>SVB.RE.Ber.!M48+SVB.RE.Ber.!M61+SVB.RE.Ber.!M49+SVB.RE.Ber.!M22</f>
        <v>2896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4</v>
      </c>
      <c r="G21" s="92">
        <f>G11-G12-G13-G14-G15-G16-G17-G18-G19-G20-G22</f>
        <v>6</v>
      </c>
      <c r="H21" s="92">
        <f>H11-H12-H13-H14-H15-H16-H17-H18-H19-H20-H22</f>
        <v>10</v>
      </c>
      <c r="I21" s="92">
        <f t="shared" ref="I21:L21" si="0">I11-I12-I13-I14-I15-I16-I17-I18-I19-I20-I22</f>
        <v>13</v>
      </c>
      <c r="J21" s="92">
        <f t="shared" si="0"/>
        <v>9</v>
      </c>
      <c r="K21" s="92">
        <f t="shared" ref="K21" si="1">K11-K12-K13-K14-K15-K16-K17-K18-K19-K20-K22</f>
        <v>11</v>
      </c>
      <c r="L21" s="92">
        <f t="shared" si="0"/>
        <v>12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SVB.RE.Ber.!G78</f>
        <v>2795</v>
      </c>
      <c r="G22" s="43">
        <f>SVB.RE.Ber.!H78</f>
        <v>2344</v>
      </c>
      <c r="H22" s="43">
        <f>SVB.RE.Ber.!I78</f>
        <v>666</v>
      </c>
      <c r="I22" s="43">
        <f>SVB.RE.Ber.!J78</f>
        <v>721</v>
      </c>
      <c r="J22" s="43">
        <f>SVB.RE.Ber.!K78</f>
        <v>707</v>
      </c>
      <c r="K22" s="43">
        <f>SVB.RE.Ber.!L78</f>
        <v>714</v>
      </c>
      <c r="L22" s="43">
        <f>SVB.RE.Ber.!M78</f>
        <v>728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153107</v>
      </c>
      <c r="G23" s="91">
        <f>SUM(G12:G22)</f>
        <v>155063</v>
      </c>
      <c r="H23" s="91">
        <f>SUM(H12:H22)</f>
        <v>158975</v>
      </c>
      <c r="I23" s="91">
        <f t="shared" ref="I23:L23" si="2">SUM(I12:I22)</f>
        <v>159735</v>
      </c>
      <c r="J23" s="91">
        <f t="shared" si="2"/>
        <v>163308</v>
      </c>
      <c r="K23" s="91">
        <f>SUM(K12:K22)</f>
        <v>167427</v>
      </c>
      <c r="L23" s="91">
        <f t="shared" si="2"/>
        <v>171583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17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153107</v>
      </c>
      <c r="G36" s="86">
        <v>155063</v>
      </c>
      <c r="H36" s="86">
        <v>158975</v>
      </c>
      <c r="I36" s="86">
        <v>159735</v>
      </c>
      <c r="J36" s="94">
        <v>163308</v>
      </c>
      <c r="K36" s="94">
        <f>K11</f>
        <v>167427</v>
      </c>
      <c r="L36" s="94">
        <f>L11</f>
        <v>171583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1.7432253260791473</v>
      </c>
      <c r="G37" s="96">
        <f>G12/$G$36*100</f>
        <v>1.7792768100707452</v>
      </c>
      <c r="H37" s="96">
        <f>H12/$H$11*100</f>
        <v>1.8222991036326468</v>
      </c>
      <c r="I37" s="96">
        <f>I12/$I$11*100</f>
        <v>1.8248974864619527</v>
      </c>
      <c r="J37" s="96">
        <f>J12/$J$11*100</f>
        <v>1.8302838807651798</v>
      </c>
      <c r="K37" s="96">
        <f>K12/$K$11*100</f>
        <v>1.8384131591678763</v>
      </c>
      <c r="L37" s="96">
        <f>L12/$L$11*100</f>
        <v>1.8084542174924088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19.321128361211439</v>
      </c>
      <c r="G38" s="96">
        <f t="shared" ref="G38:G47" si="4">G13/$G$36*100</f>
        <v>18.892966084752651</v>
      </c>
      <c r="H38" s="96">
        <f t="shared" ref="H38:H47" si="5">H13/$H$11*100</f>
        <v>18.669602138701052</v>
      </c>
      <c r="I38" s="96">
        <f t="shared" ref="I38:I47" si="6">I13/$I$11*100</f>
        <v>17.734372554543462</v>
      </c>
      <c r="J38" s="96">
        <f t="shared" ref="J38:J47" si="7">J13/$J$11*100</f>
        <v>17.326769049893453</v>
      </c>
      <c r="K38" s="96">
        <f t="shared" ref="K38:K47" si="8">K13/$K$11*100</f>
        <v>16.995466681001272</v>
      </c>
      <c r="L38" s="96">
        <f t="shared" ref="L38:L47" si="9">L13/$L$11*100</f>
        <v>16.681139739950929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7.1799460508010737</v>
      </c>
      <c r="G39" s="96">
        <f t="shared" si="4"/>
        <v>7.2899402178469392</v>
      </c>
      <c r="H39" s="96">
        <f t="shared" si="5"/>
        <v>7.0891649630445048</v>
      </c>
      <c r="I39" s="96">
        <f t="shared" si="6"/>
        <v>7.0961279619369586</v>
      </c>
      <c r="J39" s="96">
        <f t="shared" si="7"/>
        <v>7.1564160971905846</v>
      </c>
      <c r="K39" s="96">
        <f t="shared" si="8"/>
        <v>7.2168766089101517</v>
      </c>
      <c r="L39" s="96">
        <f t="shared" si="9"/>
        <v>7.250135502934441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4.8652249733846267</v>
      </c>
      <c r="G40" s="96">
        <f t="shared" si="4"/>
        <v>4.9038132887922981</v>
      </c>
      <c r="H40" s="96">
        <f t="shared" si="5"/>
        <v>4.7454002201604029</v>
      </c>
      <c r="I40" s="96">
        <f t="shared" si="6"/>
        <v>4.6852599618117514</v>
      </c>
      <c r="J40" s="96">
        <f t="shared" si="7"/>
        <v>4.6929727876160383</v>
      </c>
      <c r="K40" s="96">
        <f t="shared" si="8"/>
        <v>4.665914099876364</v>
      </c>
      <c r="L40" s="96">
        <f t="shared" si="9"/>
        <v>4.6152590874387318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11.941322081942694</v>
      </c>
      <c r="G41" s="96">
        <f t="shared" si="4"/>
        <v>12.135067682167893</v>
      </c>
      <c r="H41" s="96">
        <f t="shared" si="5"/>
        <v>13.379462179587986</v>
      </c>
      <c r="I41" s="96">
        <f t="shared" si="6"/>
        <v>13.644473659498543</v>
      </c>
      <c r="J41" s="96">
        <f t="shared" si="7"/>
        <v>13.840105812330075</v>
      </c>
      <c r="K41" s="96">
        <f t="shared" si="8"/>
        <v>14.171549391675178</v>
      </c>
      <c r="L41" s="96">
        <f t="shared" si="9"/>
        <v>14.465885314978758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11.017784947781617</v>
      </c>
      <c r="G42" s="96">
        <f t="shared" si="4"/>
        <v>11.118061691054603</v>
      </c>
      <c r="H42" s="96">
        <f t="shared" si="5"/>
        <v>11.613146721182575</v>
      </c>
      <c r="I42" s="96">
        <f t="shared" si="6"/>
        <v>11.834601058002317</v>
      </c>
      <c r="J42" s="96">
        <f t="shared" si="7"/>
        <v>11.9492002841257</v>
      </c>
      <c r="K42" s="96">
        <f t="shared" si="8"/>
        <v>11.818284983903432</v>
      </c>
      <c r="L42" s="96">
        <f t="shared" si="9"/>
        <v>11.733679910014395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18.11870130039776</v>
      </c>
      <c r="G43" s="96">
        <f t="shared" si="4"/>
        <v>17.863062110239063</v>
      </c>
      <c r="H43" s="96">
        <f t="shared" si="5"/>
        <v>17.461865073124706</v>
      </c>
      <c r="I43" s="96">
        <f t="shared" si="6"/>
        <v>17.326822549848188</v>
      </c>
      <c r="J43" s="96">
        <f t="shared" si="7"/>
        <v>17.045705048129914</v>
      </c>
      <c r="K43" s="96">
        <f t="shared" si="8"/>
        <v>16.846147873401542</v>
      </c>
      <c r="L43" s="96">
        <f t="shared" si="9"/>
        <v>16.624024524574114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22.290293716159287</v>
      </c>
      <c r="G44" s="96">
        <f t="shared" si="4"/>
        <v>22.86812456872368</v>
      </c>
      <c r="H44" s="96">
        <f t="shared" si="5"/>
        <v>23.152067935209939</v>
      </c>
      <c r="I44" s="96">
        <f t="shared" si="6"/>
        <v>23.773750273891132</v>
      </c>
      <c r="J44" s="96">
        <f t="shared" si="7"/>
        <v>24.027604281480393</v>
      </c>
      <c r="K44" s="96">
        <f t="shared" si="8"/>
        <v>24.290586345093683</v>
      </c>
      <c r="L44" s="96">
        <f t="shared" si="9"/>
        <v>24.702330650472366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1.6942399759645215</v>
      </c>
      <c r="G45" s="96">
        <f t="shared" si="4"/>
        <v>1.6341744968174226</v>
      </c>
      <c r="H45" s="96">
        <f t="shared" si="5"/>
        <v>1.6417675735178487</v>
      </c>
      <c r="I45" s="96">
        <f t="shared" si="6"/>
        <v>1.6201834288039567</v>
      </c>
      <c r="J45" s="96">
        <f t="shared" si="7"/>
        <v>1.6925074093124648</v>
      </c>
      <c r="K45" s="96">
        <f t="shared" si="8"/>
        <v>1.7237363149312834</v>
      </c>
      <c r="L45" s="96">
        <f t="shared" si="9"/>
        <v>1.6878128952168923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2.6125520061133717E-3</v>
      </c>
      <c r="G46" s="96">
        <f t="shared" si="4"/>
        <v>3.869395020088609E-3</v>
      </c>
      <c r="H46" s="96">
        <f t="shared" si="5"/>
        <v>6.2902972165434813E-3</v>
      </c>
      <c r="I46" s="96">
        <f t="shared" si="6"/>
        <v>8.1384793564340946E-3</v>
      </c>
      <c r="J46" s="96">
        <f t="shared" si="7"/>
        <v>5.5110588581086042E-3</v>
      </c>
      <c r="K46" s="96">
        <f t="shared" si="8"/>
        <v>6.5700275343881214E-3</v>
      </c>
      <c r="L46" s="96">
        <f t="shared" si="9"/>
        <v>6.9936998420589451E-3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1.8255207142717185</v>
      </c>
      <c r="G47" s="96">
        <f t="shared" si="4"/>
        <v>1.5116436545146166</v>
      </c>
      <c r="H47" s="96">
        <f t="shared" si="5"/>
        <v>0.41893379462179586</v>
      </c>
      <c r="I47" s="96">
        <f t="shared" si="6"/>
        <v>0.45137258584530626</v>
      </c>
      <c r="J47" s="96">
        <f t="shared" si="7"/>
        <v>0.43292429029808704</v>
      </c>
      <c r="K47" s="96">
        <f t="shared" si="8"/>
        <v>0.42645451450482902</v>
      </c>
      <c r="L47" s="96">
        <f t="shared" si="9"/>
        <v>0.42428445708490936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Q28" sqref="Q28"/>
      <selection pane="topRight" activeCell="Q28" sqref="Q28"/>
      <selection pane="bottomLeft" activeCell="Q28" sqref="Q28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153107</v>
      </c>
      <c r="H11" s="70">
        <v>155063</v>
      </c>
      <c r="I11" s="70">
        <v>158975</v>
      </c>
      <c r="J11" s="70">
        <v>159735</v>
      </c>
      <c r="K11" s="71">
        <v>163308</v>
      </c>
      <c r="L11" s="72">
        <v>167427</v>
      </c>
      <c r="M11" s="72">
        <v>171583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39892</v>
      </c>
      <c r="H12" s="70">
        <v>40092</v>
      </c>
      <c r="I12" s="70">
        <v>40373</v>
      </c>
      <c r="J12" s="70">
        <v>39243</v>
      </c>
      <c r="K12" s="71">
        <v>39578</v>
      </c>
      <c r="L12" s="73">
        <v>40138</v>
      </c>
      <c r="M12" s="73">
        <v>40641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2669</v>
      </c>
      <c r="H13" s="70">
        <v>2759</v>
      </c>
      <c r="I13" s="70">
        <v>2897</v>
      </c>
      <c r="J13" s="70">
        <v>2915</v>
      </c>
      <c r="K13" s="71">
        <v>2989</v>
      </c>
      <c r="L13" s="73">
        <v>3078</v>
      </c>
      <c r="M13" s="73">
        <v>3103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639</v>
      </c>
      <c r="H14" s="65">
        <v>690</v>
      </c>
      <c r="I14" s="65">
        <v>727</v>
      </c>
      <c r="J14" s="65">
        <v>731</v>
      </c>
      <c r="K14" s="66">
        <v>748</v>
      </c>
      <c r="L14" s="68">
        <v>789</v>
      </c>
      <c r="M14" s="68">
        <v>775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2030</v>
      </c>
      <c r="H15" s="65">
        <v>2069</v>
      </c>
      <c r="I15" s="65">
        <v>2170</v>
      </c>
      <c r="J15" s="65">
        <v>2184</v>
      </c>
      <c r="K15" s="66">
        <v>2241</v>
      </c>
      <c r="L15" s="68">
        <v>2289</v>
      </c>
      <c r="M15" s="68">
        <v>2328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11193</v>
      </c>
      <c r="H16" s="70">
        <v>10828</v>
      </c>
      <c r="I16" s="70">
        <v>10042</v>
      </c>
      <c r="J16" s="70">
        <v>9045</v>
      </c>
      <c r="K16" s="71">
        <v>8606</v>
      </c>
      <c r="L16" s="73">
        <v>8412</v>
      </c>
      <c r="M16" s="73">
        <v>8380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2921</v>
      </c>
      <c r="H17" s="65">
        <v>2676</v>
      </c>
      <c r="I17" s="65">
        <v>2116</v>
      </c>
      <c r="J17" s="65">
        <v>1333</v>
      </c>
      <c r="K17" s="66">
        <v>891</v>
      </c>
      <c r="L17" s="68">
        <v>864</v>
      </c>
      <c r="M17" s="68">
        <v>791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1551</v>
      </c>
      <c r="H18" s="65">
        <v>1564</v>
      </c>
      <c r="I18" s="65">
        <v>1637</v>
      </c>
      <c r="J18" s="65">
        <v>1538</v>
      </c>
      <c r="K18" s="66">
        <v>1554</v>
      </c>
      <c r="L18" s="68">
        <v>1568</v>
      </c>
      <c r="M18" s="68">
        <v>1564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740</v>
      </c>
      <c r="H19" s="65">
        <v>769</v>
      </c>
      <c r="I19" s="65">
        <v>818</v>
      </c>
      <c r="J19" s="65">
        <v>780</v>
      </c>
      <c r="K19" s="66">
        <v>758</v>
      </c>
      <c r="L19" s="68">
        <v>752</v>
      </c>
      <c r="M19" s="68">
        <v>745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5479</v>
      </c>
      <c r="H20" s="65">
        <v>5349</v>
      </c>
      <c r="I20" s="65">
        <v>4925</v>
      </c>
      <c r="J20" s="65">
        <v>4833</v>
      </c>
      <c r="K20" s="66">
        <v>4859</v>
      </c>
      <c r="L20" s="68">
        <v>4717</v>
      </c>
      <c r="M20" s="68">
        <v>4754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322</v>
      </c>
      <c r="H21" s="65">
        <v>292</v>
      </c>
      <c r="I21" s="65">
        <v>373</v>
      </c>
      <c r="J21" s="65">
        <v>376</v>
      </c>
      <c r="K21" s="66">
        <v>365</v>
      </c>
      <c r="L21" s="68">
        <v>328</v>
      </c>
      <c r="M21" s="68">
        <v>336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180</v>
      </c>
      <c r="H22" s="65">
        <v>178</v>
      </c>
      <c r="I22" s="65">
        <v>173</v>
      </c>
      <c r="J22" s="65">
        <v>185</v>
      </c>
      <c r="K22" s="66">
        <v>179</v>
      </c>
      <c r="L22" s="68">
        <v>183</v>
      </c>
      <c r="M22" s="68">
        <v>190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15037</v>
      </c>
      <c r="H23" s="70">
        <v>15201</v>
      </c>
      <c r="I23" s="70">
        <v>16164</v>
      </c>
      <c r="J23" s="70">
        <v>15948</v>
      </c>
      <c r="K23" s="71">
        <v>16296</v>
      </c>
      <c r="L23" s="73">
        <v>16565</v>
      </c>
      <c r="M23" s="73">
        <v>16718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6602</v>
      </c>
      <c r="H24" s="65">
        <v>6684</v>
      </c>
      <c r="I24" s="65">
        <v>7606</v>
      </c>
      <c r="J24" s="65">
        <v>7582</v>
      </c>
      <c r="K24" s="66">
        <v>7734</v>
      </c>
      <c r="L24" s="68">
        <v>7741</v>
      </c>
      <c r="M24" s="68">
        <v>7766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5574</v>
      </c>
      <c r="H25" s="65">
        <v>5595</v>
      </c>
      <c r="I25" s="65">
        <v>5602</v>
      </c>
      <c r="J25" s="65">
        <v>5417</v>
      </c>
      <c r="K25" s="66">
        <v>5582</v>
      </c>
      <c r="L25" s="68">
        <v>5781</v>
      </c>
      <c r="M25" s="68">
        <v>5872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2861</v>
      </c>
      <c r="H26" s="65">
        <v>2922</v>
      </c>
      <c r="I26" s="65">
        <v>2956</v>
      </c>
      <c r="J26" s="65">
        <v>2949</v>
      </c>
      <c r="K26" s="66">
        <v>2980</v>
      </c>
      <c r="L26" s="68">
        <v>3043</v>
      </c>
      <c r="M26" s="68">
        <v>3080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10993</v>
      </c>
      <c r="H27" s="65">
        <v>11304</v>
      </c>
      <c r="I27" s="65">
        <v>11270</v>
      </c>
      <c r="J27" s="65">
        <v>11335</v>
      </c>
      <c r="K27" s="66">
        <v>11687</v>
      </c>
      <c r="L27" s="68">
        <v>12083</v>
      </c>
      <c r="M27" s="68">
        <v>12440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1211</v>
      </c>
      <c r="H28" s="65">
        <v>1219</v>
      </c>
      <c r="I28" s="65">
        <v>1210</v>
      </c>
      <c r="J28" s="65">
        <v>1208</v>
      </c>
      <c r="K28" s="66">
        <v>1249</v>
      </c>
      <c r="L28" s="68">
        <v>1275</v>
      </c>
      <c r="M28" s="68">
        <v>1286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3418</v>
      </c>
      <c r="H29" s="65">
        <v>3573</v>
      </c>
      <c r="I29" s="65">
        <v>3793</v>
      </c>
      <c r="J29" s="65">
        <v>3857</v>
      </c>
      <c r="K29" s="66">
        <v>4033</v>
      </c>
      <c r="L29" s="68">
        <v>4151</v>
      </c>
      <c r="M29" s="68">
        <v>4289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1986</v>
      </c>
      <c r="H30" s="65">
        <v>1929</v>
      </c>
      <c r="I30" s="65">
        <v>1888</v>
      </c>
      <c r="J30" s="65">
        <v>1849</v>
      </c>
      <c r="K30" s="66">
        <v>1908</v>
      </c>
      <c r="L30" s="68">
        <v>2101</v>
      </c>
      <c r="M30" s="68">
        <v>2177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4378</v>
      </c>
      <c r="H31" s="65">
        <v>4583</v>
      </c>
      <c r="I31" s="65">
        <v>4379</v>
      </c>
      <c r="J31" s="65">
        <v>4421</v>
      </c>
      <c r="K31" s="66">
        <v>4497</v>
      </c>
      <c r="L31" s="68">
        <v>4556</v>
      </c>
      <c r="M31" s="68">
        <v>4688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40974</v>
      </c>
      <c r="H32" s="70">
        <v>42318</v>
      </c>
      <c r="I32" s="70">
        <v>44031</v>
      </c>
      <c r="J32" s="70">
        <v>45162</v>
      </c>
      <c r="K32" s="71">
        <v>46693</v>
      </c>
      <c r="L32" s="73">
        <v>48506</v>
      </c>
      <c r="M32" s="73">
        <v>50363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5732</v>
      </c>
      <c r="H33" s="70">
        <v>5798</v>
      </c>
      <c r="I33" s="70">
        <v>6165</v>
      </c>
      <c r="J33" s="70">
        <v>6158</v>
      </c>
      <c r="K33" s="71">
        <v>6307</v>
      </c>
      <c r="L33" s="73">
        <v>6581</v>
      </c>
      <c r="M33" s="73">
        <v>6644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3532</v>
      </c>
      <c r="H34" s="65">
        <v>3445</v>
      </c>
      <c r="I34" s="65">
        <v>3647</v>
      </c>
      <c r="J34" s="65">
        <v>3520</v>
      </c>
      <c r="K34" s="66">
        <v>3573</v>
      </c>
      <c r="L34" s="68">
        <v>3661</v>
      </c>
      <c r="M34" s="68">
        <v>3714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2200</v>
      </c>
      <c r="H35" s="65">
        <v>2353</v>
      </c>
      <c r="I35" s="65">
        <v>2518</v>
      </c>
      <c r="J35" s="65">
        <v>2638</v>
      </c>
      <c r="K35" s="66">
        <v>2734</v>
      </c>
      <c r="L35" s="68">
        <v>2920</v>
      </c>
      <c r="M35" s="68">
        <v>2930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1568</v>
      </c>
      <c r="H36" s="65">
        <v>1664</v>
      </c>
      <c r="I36" s="65">
        <v>1802</v>
      </c>
      <c r="J36" s="65">
        <v>1887</v>
      </c>
      <c r="K36" s="66">
        <v>1949</v>
      </c>
      <c r="L36" s="68">
        <v>2132</v>
      </c>
      <c r="M36" s="68">
        <v>2141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22276</v>
      </c>
      <c r="H37" s="70">
        <v>23039</v>
      </c>
      <c r="I37" s="70">
        <v>23890</v>
      </c>
      <c r="J37" s="70">
        <v>24437</v>
      </c>
      <c r="K37" s="71">
        <v>25239</v>
      </c>
      <c r="L37" s="73">
        <v>26030</v>
      </c>
      <c r="M37" s="73">
        <v>27017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16757</v>
      </c>
      <c r="H38" s="65">
        <v>17231</v>
      </c>
      <c r="I38" s="65">
        <v>17724</v>
      </c>
      <c r="J38" s="65">
        <v>18023</v>
      </c>
      <c r="K38" s="66">
        <v>18428</v>
      </c>
      <c r="L38" s="68">
        <v>18893</v>
      </c>
      <c r="M38" s="68">
        <v>19471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5519</v>
      </c>
      <c r="H39" s="65">
        <v>5808</v>
      </c>
      <c r="I39" s="65">
        <v>6166</v>
      </c>
      <c r="J39" s="65">
        <v>6414</v>
      </c>
      <c r="K39" s="66">
        <v>6811</v>
      </c>
      <c r="L39" s="68">
        <v>7137</v>
      </c>
      <c r="M39" s="68">
        <v>7546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12966</v>
      </c>
      <c r="H40" s="70">
        <v>13481</v>
      </c>
      <c r="I40" s="70">
        <v>13976</v>
      </c>
      <c r="J40" s="70">
        <v>14567</v>
      </c>
      <c r="K40" s="71">
        <v>15147</v>
      </c>
      <c r="L40" s="73">
        <v>15895</v>
      </c>
      <c r="M40" s="73">
        <v>16702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9617</v>
      </c>
      <c r="H41" s="65">
        <v>10166</v>
      </c>
      <c r="I41" s="65">
        <v>10679</v>
      </c>
      <c r="J41" s="65">
        <v>11264</v>
      </c>
      <c r="K41" s="66">
        <v>11636</v>
      </c>
      <c r="L41" s="68">
        <v>12157</v>
      </c>
      <c r="M41" s="68">
        <v>12708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7955</v>
      </c>
      <c r="H42" s="65">
        <v>8404</v>
      </c>
      <c r="I42" s="65">
        <v>8723</v>
      </c>
      <c r="J42" s="65">
        <v>9253</v>
      </c>
      <c r="K42" s="66">
        <v>9413</v>
      </c>
      <c r="L42" s="68">
        <v>9812</v>
      </c>
      <c r="M42" s="68">
        <v>10262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5029</v>
      </c>
      <c r="J43" s="65">
        <v>5214</v>
      </c>
      <c r="K43" s="66">
        <v>5374</v>
      </c>
      <c r="L43" s="68">
        <v>5600</v>
      </c>
      <c r="M43" s="68">
        <v>5719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2235</v>
      </c>
      <c r="H44" s="65">
        <v>2255</v>
      </c>
      <c r="I44" s="65">
        <v>2237</v>
      </c>
      <c r="J44" s="65">
        <v>2274</v>
      </c>
      <c r="K44" s="66">
        <v>2364</v>
      </c>
      <c r="L44" s="68">
        <v>2482</v>
      </c>
      <c r="M44" s="68">
        <v>2660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1135</v>
      </c>
      <c r="H45" s="65">
        <v>1130</v>
      </c>
      <c r="I45" s="65">
        <v>1086</v>
      </c>
      <c r="J45" s="65">
        <v>1069</v>
      </c>
      <c r="K45" s="66">
        <v>1067</v>
      </c>
      <c r="L45" s="68">
        <v>1117</v>
      </c>
      <c r="M45" s="68">
        <v>1201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586</v>
      </c>
      <c r="H46" s="65">
        <v>578</v>
      </c>
      <c r="I46" s="65">
        <v>578</v>
      </c>
      <c r="J46" s="65">
        <v>599</v>
      </c>
      <c r="K46" s="66">
        <v>648</v>
      </c>
      <c r="L46" s="68">
        <v>690</v>
      </c>
      <c r="M46" s="68">
        <v>732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44</v>
      </c>
      <c r="H47" s="65">
        <v>52</v>
      </c>
      <c r="I47" s="65">
        <v>54</v>
      </c>
      <c r="J47" s="65">
        <v>56</v>
      </c>
      <c r="K47" s="66">
        <v>54</v>
      </c>
      <c r="L47" s="68">
        <v>63</v>
      </c>
      <c r="M47" s="68">
        <v>75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795</v>
      </c>
      <c r="H48" s="65">
        <v>731</v>
      </c>
      <c r="I48" s="65">
        <v>725</v>
      </c>
      <c r="J48" s="65">
        <v>691</v>
      </c>
      <c r="K48" s="66">
        <v>803</v>
      </c>
      <c r="L48" s="68">
        <v>891</v>
      </c>
      <c r="M48" s="68">
        <v>937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319</v>
      </c>
      <c r="H49" s="65">
        <v>329</v>
      </c>
      <c r="I49" s="65">
        <v>335</v>
      </c>
      <c r="J49" s="65">
        <v>338</v>
      </c>
      <c r="K49" s="66">
        <v>344</v>
      </c>
      <c r="L49" s="68">
        <v>365</v>
      </c>
      <c r="M49" s="68">
        <v>397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43710</v>
      </c>
      <c r="H50" s="70">
        <v>43882</v>
      </c>
      <c r="I50" s="70">
        <v>45081</v>
      </c>
      <c r="J50" s="70">
        <v>45317</v>
      </c>
      <c r="K50" s="71">
        <v>46055</v>
      </c>
      <c r="L50" s="73">
        <v>46519</v>
      </c>
      <c r="M50" s="73">
        <v>47099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14669</v>
      </c>
      <c r="H51" s="70">
        <v>14887</v>
      </c>
      <c r="I51" s="70">
        <v>15944</v>
      </c>
      <c r="J51" s="70">
        <v>16266</v>
      </c>
      <c r="K51" s="71">
        <v>16780</v>
      </c>
      <c r="L51" s="73">
        <v>16867</v>
      </c>
      <c r="M51" s="73">
        <v>17203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3085</v>
      </c>
      <c r="H52" s="65">
        <v>3231</v>
      </c>
      <c r="I52" s="65">
        <v>3261</v>
      </c>
      <c r="J52" s="65">
        <v>3169</v>
      </c>
      <c r="K52" s="66">
        <v>3225</v>
      </c>
      <c r="L52" s="68">
        <v>3266</v>
      </c>
      <c r="M52" s="68">
        <v>3402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11584</v>
      </c>
      <c r="H53" s="65">
        <v>11656</v>
      </c>
      <c r="I53" s="65">
        <v>12683</v>
      </c>
      <c r="J53" s="65">
        <v>13097</v>
      </c>
      <c r="K53" s="66">
        <v>13555</v>
      </c>
      <c r="L53" s="68">
        <v>13601</v>
      </c>
      <c r="M53" s="68">
        <v>13801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16849</v>
      </c>
      <c r="H54" s="70">
        <v>16827</v>
      </c>
      <c r="I54" s="70">
        <v>16860</v>
      </c>
      <c r="J54" s="70">
        <v>16916</v>
      </c>
      <c r="K54" s="71">
        <v>17175</v>
      </c>
      <c r="L54" s="73">
        <v>17670</v>
      </c>
      <c r="M54" s="73">
        <v>18005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16849</v>
      </c>
      <c r="H55" s="65">
        <v>16827</v>
      </c>
      <c r="I55" s="65">
        <v>16860</v>
      </c>
      <c r="J55" s="65">
        <v>16916</v>
      </c>
      <c r="K55" s="66">
        <v>17175</v>
      </c>
      <c r="L55" s="68">
        <v>17670</v>
      </c>
      <c r="M55" s="68">
        <v>18005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12192</v>
      </c>
      <c r="H56" s="70">
        <v>12168</v>
      </c>
      <c r="I56" s="70">
        <v>12277</v>
      </c>
      <c r="J56" s="70">
        <v>12135</v>
      </c>
      <c r="K56" s="71">
        <v>12100</v>
      </c>
      <c r="L56" s="73">
        <v>11982</v>
      </c>
      <c r="M56" s="73">
        <v>11891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5260</v>
      </c>
      <c r="H57" s="65">
        <v>5277</v>
      </c>
      <c r="I57" s="65">
        <v>5252</v>
      </c>
      <c r="J57" s="65">
        <v>5144</v>
      </c>
      <c r="K57" s="66">
        <v>5062</v>
      </c>
      <c r="L57" s="68">
        <v>4886</v>
      </c>
      <c r="M57" s="68">
        <v>4789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3090</v>
      </c>
      <c r="H58" s="65">
        <v>3076</v>
      </c>
      <c r="I58" s="65">
        <v>3073</v>
      </c>
      <c r="J58" s="65">
        <v>3017</v>
      </c>
      <c r="K58" s="66">
        <v>2931</v>
      </c>
      <c r="L58" s="68">
        <v>2790</v>
      </c>
      <c r="M58" s="68">
        <v>2688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1281</v>
      </c>
      <c r="H59" s="65">
        <v>1262</v>
      </c>
      <c r="I59" s="65">
        <v>1244</v>
      </c>
      <c r="J59" s="65">
        <v>1191</v>
      </c>
      <c r="K59" s="66">
        <v>1201</v>
      </c>
      <c r="L59" s="68">
        <v>1173</v>
      </c>
      <c r="M59" s="68">
        <v>1162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5632</v>
      </c>
      <c r="H60" s="65">
        <v>5595</v>
      </c>
      <c r="I60" s="65">
        <v>5648</v>
      </c>
      <c r="J60" s="65">
        <v>5617</v>
      </c>
      <c r="K60" s="66">
        <v>5600</v>
      </c>
      <c r="L60" s="68">
        <v>5649</v>
      </c>
      <c r="M60" s="68">
        <v>5730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1300</v>
      </c>
      <c r="H61" s="65">
        <v>1296</v>
      </c>
      <c r="I61" s="65">
        <v>1377</v>
      </c>
      <c r="J61" s="65">
        <v>1374</v>
      </c>
      <c r="K61" s="66">
        <v>1438</v>
      </c>
      <c r="L61" s="68">
        <v>1447</v>
      </c>
      <c r="M61" s="68">
        <v>1372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7449</v>
      </c>
      <c r="H62" s="70">
        <v>7604</v>
      </c>
      <c r="I62" s="70">
        <v>7544</v>
      </c>
      <c r="J62" s="70">
        <v>7484</v>
      </c>
      <c r="K62" s="71">
        <v>7664</v>
      </c>
      <c r="L62" s="73">
        <v>7812</v>
      </c>
      <c r="M62" s="73">
        <v>7919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7449</v>
      </c>
      <c r="H63" s="65">
        <v>7604</v>
      </c>
      <c r="I63" s="65">
        <v>7544</v>
      </c>
      <c r="J63" s="65">
        <v>7484</v>
      </c>
      <c r="K63" s="66">
        <v>7664</v>
      </c>
      <c r="L63" s="68">
        <v>7812</v>
      </c>
      <c r="M63" s="68">
        <v>7919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5977</v>
      </c>
      <c r="H64" s="65">
        <v>6042</v>
      </c>
      <c r="I64" s="65">
        <v>5988</v>
      </c>
      <c r="J64" s="65">
        <v>5904</v>
      </c>
      <c r="K64" s="66">
        <v>6018</v>
      </c>
      <c r="L64" s="68">
        <v>6079</v>
      </c>
      <c r="M64" s="68">
        <v>6095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202</v>
      </c>
      <c r="H65" s="65">
        <v>235</v>
      </c>
      <c r="I65" s="65">
        <v>205</v>
      </c>
      <c r="J65" s="65">
        <v>204</v>
      </c>
      <c r="K65" s="66">
        <v>206</v>
      </c>
      <c r="L65" s="68">
        <v>203</v>
      </c>
      <c r="M65" s="68">
        <v>202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1270</v>
      </c>
      <c r="H66" s="65">
        <v>1327</v>
      </c>
      <c r="I66" s="65">
        <v>1351</v>
      </c>
      <c r="J66" s="65">
        <v>1376</v>
      </c>
      <c r="K66" s="66">
        <v>1440</v>
      </c>
      <c r="L66" s="68">
        <v>1530</v>
      </c>
      <c r="M66" s="68">
        <v>1622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18287</v>
      </c>
      <c r="H67" s="70">
        <v>18823</v>
      </c>
      <c r="I67" s="70">
        <v>21280</v>
      </c>
      <c r="J67" s="70">
        <v>21808</v>
      </c>
      <c r="K67" s="71">
        <v>22611</v>
      </c>
      <c r="L67" s="73">
        <v>23738</v>
      </c>
      <c r="M67" s="73">
        <v>24833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1617</v>
      </c>
      <c r="H68" s="70">
        <v>1658</v>
      </c>
      <c r="I68" s="70">
        <v>1796</v>
      </c>
      <c r="J68" s="70">
        <v>2028</v>
      </c>
      <c r="K68" s="71">
        <v>2018</v>
      </c>
      <c r="L68" s="73">
        <v>1955</v>
      </c>
      <c r="M68" s="73">
        <v>2026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1613</v>
      </c>
      <c r="H69" s="65">
        <v>1652</v>
      </c>
      <c r="I69" s="65">
        <v>1786</v>
      </c>
      <c r="J69" s="65">
        <v>2015</v>
      </c>
      <c r="K69" s="66">
        <v>2009</v>
      </c>
      <c r="L69" s="68">
        <v>1944</v>
      </c>
      <c r="M69" s="68">
        <v>2014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1507</v>
      </c>
      <c r="H70" s="65">
        <v>1548</v>
      </c>
      <c r="I70" s="65">
        <v>1675</v>
      </c>
      <c r="J70" s="65">
        <v>1903</v>
      </c>
      <c r="K70" s="66">
        <v>1901</v>
      </c>
      <c r="L70" s="68">
        <v>1833</v>
      </c>
      <c r="M70" s="68">
        <v>1888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12801</v>
      </c>
      <c r="H71" s="70">
        <v>13170</v>
      </c>
      <c r="I71" s="70">
        <v>15342</v>
      </c>
      <c r="J71" s="70">
        <v>15418</v>
      </c>
      <c r="K71" s="71">
        <v>16137</v>
      </c>
      <c r="L71" s="73">
        <v>17216</v>
      </c>
      <c r="M71" s="73">
        <v>17951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6637</v>
      </c>
      <c r="H72" s="65">
        <v>6891</v>
      </c>
      <c r="I72" s="65">
        <v>8939</v>
      </c>
      <c r="J72" s="65">
        <v>9007</v>
      </c>
      <c r="K72" s="66">
        <v>9548</v>
      </c>
      <c r="L72" s="68">
        <v>10388</v>
      </c>
      <c r="M72" s="68">
        <v>11066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5604</v>
      </c>
      <c r="H73" s="65">
        <v>5856</v>
      </c>
      <c r="I73" s="65">
        <v>7861</v>
      </c>
      <c r="J73" s="65">
        <v>7918</v>
      </c>
      <c r="K73" s="66">
        <v>8389</v>
      </c>
      <c r="L73" s="68">
        <v>9204</v>
      </c>
      <c r="M73" s="68">
        <v>9771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6164</v>
      </c>
      <c r="H74" s="65">
        <v>6279</v>
      </c>
      <c r="I74" s="65">
        <v>6403</v>
      </c>
      <c r="J74" s="65">
        <v>6411</v>
      </c>
      <c r="K74" s="66">
        <v>6589</v>
      </c>
      <c r="L74" s="68">
        <v>6828</v>
      </c>
      <c r="M74" s="68">
        <v>6885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5126</v>
      </c>
      <c r="H75" s="70">
        <v>5205</v>
      </c>
      <c r="I75" s="70">
        <v>5397</v>
      </c>
      <c r="J75" s="70">
        <v>5477</v>
      </c>
      <c r="K75" s="71">
        <v>5710</v>
      </c>
      <c r="L75" s="73">
        <v>5943</v>
      </c>
      <c r="M75" s="73">
        <v>5980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3869</v>
      </c>
      <c r="H76" s="65">
        <v>3995</v>
      </c>
      <c r="I76" s="65">
        <v>4142</v>
      </c>
      <c r="J76" s="65">
        <v>4362</v>
      </c>
      <c r="K76" s="66">
        <v>4456</v>
      </c>
      <c r="L76" s="68">
        <v>4567</v>
      </c>
      <c r="M76" s="68">
        <v>4856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3869</v>
      </c>
      <c r="H77" s="65">
        <v>3995</v>
      </c>
      <c r="I77" s="65">
        <v>4142</v>
      </c>
      <c r="J77" s="65">
        <v>4362</v>
      </c>
      <c r="K77" s="66">
        <v>4456</v>
      </c>
      <c r="L77" s="68">
        <v>4567</v>
      </c>
      <c r="M77" s="68">
        <v>4856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2795</v>
      </c>
      <c r="H78" s="65">
        <v>2344</v>
      </c>
      <c r="I78" s="65">
        <v>666</v>
      </c>
      <c r="J78" s="65">
        <v>721</v>
      </c>
      <c r="K78" s="66">
        <v>707</v>
      </c>
      <c r="L78" s="68">
        <v>714</v>
      </c>
      <c r="M78" s="68">
        <v>728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7" activePane="bottomRight" state="frozen"/>
      <selection activeCell="B3" sqref="B3"/>
      <selection pane="topRight" activeCell="B3" sqref="B3"/>
      <selection pane="bottomLeft" activeCell="B3" sqref="B3"/>
      <selection pane="bottomRight" activeCell="N53" sqref="N53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4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SVB.UN.Ber.!G11</f>
        <v>112509</v>
      </c>
      <c r="G11" s="86">
        <f>SVB.UN.Ber.!H11</f>
        <v>116287</v>
      </c>
      <c r="H11" s="86">
        <f>SVB.UN.Ber.!I11</f>
        <v>118941</v>
      </c>
      <c r="I11" s="86">
        <f>SVB.UN.Ber.!J11</f>
        <v>122957</v>
      </c>
      <c r="J11" s="86">
        <f>SVB.UN.Ber.!K11</f>
        <v>125604</v>
      </c>
      <c r="K11" s="86">
        <f>SVB.UN.Ber.!L11</f>
        <v>129353</v>
      </c>
      <c r="L11" s="86">
        <f>SVB.UN.Ber.!M11</f>
        <v>133128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SVB.UN.Ber.!G14+SVB.UN.Ber.!G15</f>
        <v>1717</v>
      </c>
      <c r="G12" s="92">
        <f>SVB.UN.Ber.!H14+SVB.UN.Ber.!H15</f>
        <v>1778</v>
      </c>
      <c r="H12" s="92">
        <f>SVB.UN.Ber.!I14+SVB.UN.Ber.!I15</f>
        <v>1757</v>
      </c>
      <c r="I12" s="92">
        <f>SVB.UN.Ber.!J14+SVB.UN.Ber.!J15</f>
        <v>1823</v>
      </c>
      <c r="J12" s="92">
        <f>SVB.UN.Ber.!K14+SVB.UN.Ber.!K15</f>
        <v>1911</v>
      </c>
      <c r="K12" s="92">
        <f>SVB.UN.Ber.!L14+SVB.UN.Ber.!L15</f>
        <v>1927</v>
      </c>
      <c r="L12" s="92">
        <f>SVB.UN.Ber.!M14+SVB.UN.Ber.!M15</f>
        <v>1846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SVB.UN.Ber.!G17+SVB.UN.Ber.!G18+SVB.UN.Ber.!G19+SVB.UN.Ber.!G20+SVB.UN.Ber.!G24+SVB.UN.Ber.!G25+SVB.UN.Ber.!G26+SVB.UN.Ber.!G21+SVB.UN.Ber.!G34</f>
        <v>24288</v>
      </c>
      <c r="G13" s="92">
        <f>SVB.UN.Ber.!H17+SVB.UN.Ber.!H18+SVB.UN.Ber.!H19+SVB.UN.Ber.!H20+SVB.UN.Ber.!H24+SVB.UN.Ber.!H25+SVB.UN.Ber.!H26+SVB.UN.Ber.!H21+SVB.UN.Ber.!H34</f>
        <v>24657</v>
      </c>
      <c r="H13" s="92">
        <f>SVB.UN.Ber.!I17+SVB.UN.Ber.!I18+SVB.UN.Ber.!I19+SVB.UN.Ber.!I20+SVB.UN.Ber.!I24+SVB.UN.Ber.!I25+SVB.UN.Ber.!I26+SVB.UN.Ber.!I21+SVB.UN.Ber.!I34</f>
        <v>24685</v>
      </c>
      <c r="I13" s="92">
        <f>SVB.UN.Ber.!J17+SVB.UN.Ber.!J18+SVB.UN.Ber.!J19+SVB.UN.Ber.!J20+SVB.UN.Ber.!J24+SVB.UN.Ber.!J25+SVB.UN.Ber.!J26+SVB.UN.Ber.!J21+SVB.UN.Ber.!J34</f>
        <v>25794</v>
      </c>
      <c r="J13" s="92">
        <f>SVB.UN.Ber.!K17+SVB.UN.Ber.!K18+SVB.UN.Ber.!K19+SVB.UN.Ber.!K20+SVB.UN.Ber.!K24+SVB.UN.Ber.!K25+SVB.UN.Ber.!K26+SVB.UN.Ber.!K21+SVB.UN.Ber.!K34</f>
        <v>25748</v>
      </c>
      <c r="K13" s="92">
        <f>SVB.UN.Ber.!L17+SVB.UN.Ber.!L18+SVB.UN.Ber.!L19+SVB.UN.Ber.!L20+SVB.UN.Ber.!L24+SVB.UN.Ber.!L25+SVB.UN.Ber.!L26+SVB.UN.Ber.!L21+SVB.UN.Ber.!L34</f>
        <v>26742</v>
      </c>
      <c r="L13" s="92">
        <f>SVB.UN.Ber.!M17+SVB.UN.Ber.!M18+SVB.UN.Ber.!M19+SVB.UN.Ber.!M20+SVB.UN.Ber.!M24+SVB.UN.Ber.!M25+SVB.UN.Ber.!M26+SVB.UN.Ber.!M21+SVB.UN.Ber.!M34</f>
        <v>27572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SVB.UN.Ber.!G28+SVB.UN.Ber.!G29+SVB.UN.Ber.!G30+SVB.UN.Ber.!G31</f>
        <v>5809</v>
      </c>
      <c r="G14" s="92">
        <f>SVB.UN.Ber.!H28+SVB.UN.Ber.!H29+SVB.UN.Ber.!H30+SVB.UN.Ber.!H31</f>
        <v>5951</v>
      </c>
      <c r="H14" s="92">
        <f>SVB.UN.Ber.!I28+SVB.UN.Ber.!I29+SVB.UN.Ber.!I30+SVB.UN.Ber.!I31</f>
        <v>6130</v>
      </c>
      <c r="I14" s="92">
        <f>SVB.UN.Ber.!J28+SVB.UN.Ber.!J29+SVB.UN.Ber.!J30+SVB.UN.Ber.!J31</f>
        <v>6326</v>
      </c>
      <c r="J14" s="92">
        <f>SVB.UN.Ber.!K28+SVB.UN.Ber.!K29+SVB.UN.Ber.!K30+SVB.UN.Ber.!K31</f>
        <v>6514</v>
      </c>
      <c r="K14" s="92">
        <f>SVB.UN.Ber.!L28+SVB.UN.Ber.!L29+SVB.UN.Ber.!L30+SVB.UN.Ber.!L31</f>
        <v>6867</v>
      </c>
      <c r="L14" s="92">
        <f>SVB.UN.Ber.!M28+SVB.UN.Ber.!M29+SVB.UN.Ber.!M30+SVB.UN.Ber.!M31</f>
        <v>7078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SVB.UN.Ber.!G64+SVB.UN.Ber.!G65+SVB.UN.Ber.!G66</f>
        <v>3631</v>
      </c>
      <c r="G15" s="92">
        <f>SVB.UN.Ber.!H64+SVB.UN.Ber.!H65+SVB.UN.Ber.!H66</f>
        <v>3791</v>
      </c>
      <c r="H15" s="92">
        <f>SVB.UN.Ber.!I64+SVB.UN.Ber.!I65+SVB.UN.Ber.!I66</f>
        <v>3917</v>
      </c>
      <c r="I15" s="92">
        <f>SVB.UN.Ber.!J64+SVB.UN.Ber.!J65+SVB.UN.Ber.!J66</f>
        <v>3974</v>
      </c>
      <c r="J15" s="92">
        <f>SVB.UN.Ber.!K64+SVB.UN.Ber.!K65+SVB.UN.Ber.!K66</f>
        <v>4162</v>
      </c>
      <c r="K15" s="92">
        <f>SVB.UN.Ber.!L64+SVB.UN.Ber.!L65+SVB.UN.Ber.!L66</f>
        <v>4359</v>
      </c>
      <c r="L15" s="92">
        <f>SVB.UN.Ber.!M64+SVB.UN.Ber.!M65+SVB.UN.Ber.!M66</f>
        <v>4655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SVB.UN.Ber.!G72+SVB.UN.Ber.!G74+SVB.UN.Ber.!G69+SVB.UN.Ber.!G77</f>
        <v>20841</v>
      </c>
      <c r="G16" s="92">
        <f>SVB.UN.Ber.!H72+SVB.UN.Ber.!H74+SVB.UN.Ber.!H69+SVB.UN.Ber.!H77</f>
        <v>22272</v>
      </c>
      <c r="H16" s="92">
        <f>SVB.UN.Ber.!I72+SVB.UN.Ber.!I74+SVB.UN.Ber.!I69+SVB.UN.Ber.!I77</f>
        <v>23133</v>
      </c>
      <c r="I16" s="92">
        <f>SVB.UN.Ber.!J72+SVB.UN.Ber.!J74+SVB.UN.Ber.!J69+SVB.UN.Ber.!J77</f>
        <v>23849</v>
      </c>
      <c r="J16" s="92">
        <f>SVB.UN.Ber.!K72+SVB.UN.Ber.!K74+SVB.UN.Ber.!K69+SVB.UN.Ber.!K77</f>
        <v>25081</v>
      </c>
      <c r="K16" s="92">
        <f>SVB.UN.Ber.!L72+SVB.UN.Ber.!L74+SVB.UN.Ber.!L69+SVB.UN.Ber.!L77</f>
        <v>25859</v>
      </c>
      <c r="L16" s="92">
        <f>SVB.UN.Ber.!M72+SVB.UN.Ber.!M74+SVB.UN.Ber.!M69+SVB.UN.Ber.!M77</f>
        <v>27288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SVB.UN.Ber.!G52+SVB.UN.Ber.!G53+SVB.UN.Ber.!G35</f>
        <v>12973</v>
      </c>
      <c r="G17" s="92">
        <f>SVB.UN.Ber.!H52+SVB.UN.Ber.!H53+SVB.UN.Ber.!H35</f>
        <v>13288</v>
      </c>
      <c r="H17" s="92">
        <f>SVB.UN.Ber.!I52+SVB.UN.Ber.!I53+SVB.UN.Ber.!I35</f>
        <v>13696</v>
      </c>
      <c r="I17" s="92">
        <f>SVB.UN.Ber.!J52+SVB.UN.Ber.!J53+SVB.UN.Ber.!J35</f>
        <v>14533</v>
      </c>
      <c r="J17" s="92">
        <f>SVB.UN.Ber.!K52+SVB.UN.Ber.!K53+SVB.UN.Ber.!K35</f>
        <v>14711</v>
      </c>
      <c r="K17" s="92">
        <f>SVB.UN.Ber.!L52+SVB.UN.Ber.!L53+SVB.UN.Ber.!L35</f>
        <v>15000</v>
      </c>
      <c r="L17" s="92">
        <f>SVB.UN.Ber.!M52+SVB.UN.Ber.!M53+SVB.UN.Ber.!M35</f>
        <v>15260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SVB.UN.Ber.!G55+SVB.UN.Ber.!G57+SVB.UN.Ber.!G60</f>
        <v>20503</v>
      </c>
      <c r="G18" s="92">
        <f>SVB.UN.Ber.!H55+SVB.UN.Ber.!H57+SVB.UN.Ber.!H60</f>
        <v>20787</v>
      </c>
      <c r="H18" s="92">
        <f>SVB.UN.Ber.!I55+SVB.UN.Ber.!I57+SVB.UN.Ber.!I60</f>
        <v>21032</v>
      </c>
      <c r="I18" s="92">
        <f>SVB.UN.Ber.!J55+SVB.UN.Ber.!J57+SVB.UN.Ber.!J60</f>
        <v>21201</v>
      </c>
      <c r="J18" s="92">
        <f>SVB.UN.Ber.!K55+SVB.UN.Ber.!K57+SVB.UN.Ber.!K60</f>
        <v>21269</v>
      </c>
      <c r="K18" s="92">
        <f>SVB.UN.Ber.!L55+SVB.UN.Ber.!L57+SVB.UN.Ber.!L60</f>
        <v>21736</v>
      </c>
      <c r="L18" s="92">
        <f>SVB.UN.Ber.!M55+SVB.UN.Ber.!M57+SVB.UN.Ber.!M60</f>
        <v>22122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SVB.UN.Ber.!G38+SVB.UN.Ber.!G39+SVB.UN.Ber.!G41+SVB.UN.Ber.!G44</f>
        <v>20561</v>
      </c>
      <c r="G19" s="92">
        <f>SVB.UN.Ber.!H38+SVB.UN.Ber.!H39+SVB.UN.Ber.!H41+SVB.UN.Ber.!H44</f>
        <v>21793</v>
      </c>
      <c r="H19" s="92">
        <f>SVB.UN.Ber.!I38+SVB.UN.Ber.!I39+SVB.UN.Ber.!I41+SVB.UN.Ber.!I44</f>
        <v>22686</v>
      </c>
      <c r="I19" s="92">
        <f>SVB.UN.Ber.!J38+SVB.UN.Ber.!J39+SVB.UN.Ber.!J41+SVB.UN.Ber.!J44</f>
        <v>23794</v>
      </c>
      <c r="J19" s="92">
        <f>SVB.UN.Ber.!K38+SVB.UN.Ber.!K39+SVB.UN.Ber.!K41+SVB.UN.Ber.!K44</f>
        <v>24417</v>
      </c>
      <c r="K19" s="92">
        <f>SVB.UN.Ber.!L38+SVB.UN.Ber.!L39+SVB.UN.Ber.!L41+SVB.UN.Ber.!L44</f>
        <v>24875</v>
      </c>
      <c r="L19" s="92">
        <f>SVB.UN.Ber.!M38+SVB.UN.Ber.!M39+SVB.UN.Ber.!M41+SVB.UN.Ber.!M44</f>
        <v>25411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SVB.UN.Ber.!G48+SVB.UN.Ber.!G61+SVB.UN.Ber.!G49+SVB.UN.Ber.!G22</f>
        <v>1016</v>
      </c>
      <c r="G20" s="92">
        <f>SVB.UN.Ber.!H48+SVB.UN.Ber.!H61+SVB.UN.Ber.!H49+SVB.UN.Ber.!H22</f>
        <v>1131</v>
      </c>
      <c r="H20" s="92">
        <f>SVB.UN.Ber.!I48+SVB.UN.Ber.!I61+SVB.UN.Ber.!I49+SVB.UN.Ber.!I22</f>
        <v>1257</v>
      </c>
      <c r="I20" s="92">
        <f>SVB.UN.Ber.!J48+SVB.UN.Ber.!J61+SVB.UN.Ber.!J49+SVB.UN.Ber.!J22</f>
        <v>1462</v>
      </c>
      <c r="J20" s="92">
        <f>SVB.UN.Ber.!K48+SVB.UN.Ber.!K61+SVB.UN.Ber.!K49+SVB.UN.Ber.!K22</f>
        <v>1578</v>
      </c>
      <c r="K20" s="92">
        <f>SVB.UN.Ber.!L48+SVB.UN.Ber.!L61+SVB.UN.Ber.!L49+SVB.UN.Ber.!L22</f>
        <v>1786</v>
      </c>
      <c r="L20" s="92">
        <f>SVB.UN.Ber.!M48+SVB.UN.Ber.!M61+SVB.UN.Ber.!M49+SVB.UN.Ber.!M22</f>
        <v>1711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6</v>
      </c>
      <c r="G21" s="92">
        <f>G11-G12-G13-G14-G15-G16-G17-G18-G19-G20-G22</f>
        <v>4</v>
      </c>
      <c r="H21" s="92">
        <f>H11-H12-H13-H14-H15-H16-H17-H18-H19-H20-H22</f>
        <v>5</v>
      </c>
      <c r="I21" s="92">
        <f t="shared" ref="I21:L21" si="0">I11-I12-I13-I14-I15-I16-I17-I18-I19-I20-I22</f>
        <v>4</v>
      </c>
      <c r="J21" s="92">
        <f t="shared" si="0"/>
        <v>6</v>
      </c>
      <c r="K21" s="92">
        <f t="shared" ref="K21" si="1">K11-K12-K13-K14-K15-K16-K17-K18-K19-K20-K22</f>
        <v>5</v>
      </c>
      <c r="L21" s="92">
        <f t="shared" si="0"/>
        <v>2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SVB.UN.Ber.!G78</f>
        <v>1164</v>
      </c>
      <c r="G22" s="43">
        <f>SVB.UN.Ber.!H78</f>
        <v>835</v>
      </c>
      <c r="H22" s="43">
        <f>SVB.UN.Ber.!I78</f>
        <v>643</v>
      </c>
      <c r="I22" s="43">
        <f>SVB.UN.Ber.!J78</f>
        <v>197</v>
      </c>
      <c r="J22" s="43">
        <f>SVB.UN.Ber.!K78</f>
        <v>207</v>
      </c>
      <c r="K22" s="43">
        <f>SVB.UN.Ber.!L78</f>
        <v>197</v>
      </c>
      <c r="L22" s="43">
        <f>SVB.UN.Ber.!M78</f>
        <v>183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112509</v>
      </c>
      <c r="G23" s="91">
        <f>SUM(G12:G22)</f>
        <v>116287</v>
      </c>
      <c r="H23" s="91">
        <f>SUM(H12:H22)</f>
        <v>118941</v>
      </c>
      <c r="I23" s="91">
        <f t="shared" ref="I23:L23" si="2">SUM(I12:I22)</f>
        <v>122957</v>
      </c>
      <c r="J23" s="91">
        <f t="shared" si="2"/>
        <v>125604</v>
      </c>
      <c r="K23" s="91">
        <f>SUM(K12:K22)</f>
        <v>129353</v>
      </c>
      <c r="L23" s="91">
        <f t="shared" si="2"/>
        <v>133128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18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112509</v>
      </c>
      <c r="G36" s="86">
        <v>116287</v>
      </c>
      <c r="H36" s="86">
        <v>118941</v>
      </c>
      <c r="I36" s="86">
        <v>122957</v>
      </c>
      <c r="J36" s="94">
        <v>125604</v>
      </c>
      <c r="K36" s="94">
        <f>K11</f>
        <v>129353</v>
      </c>
      <c r="L36" s="94">
        <f>L11</f>
        <v>133128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1.5261001342114853</v>
      </c>
      <c r="G37" s="96">
        <f>G12/$G$36*100</f>
        <v>1.528975723855633</v>
      </c>
      <c r="H37" s="96">
        <f>H12/$H$11*100</f>
        <v>1.4772029829915672</v>
      </c>
      <c r="I37" s="96">
        <f>I12/$I$11*100</f>
        <v>1.4826321396911115</v>
      </c>
      <c r="J37" s="96">
        <f>J12/$J$11*100</f>
        <v>1.521448361517149</v>
      </c>
      <c r="K37" s="96">
        <f>K12/$K$11*100</f>
        <v>1.489721923728093</v>
      </c>
      <c r="L37" s="96">
        <f>L12/$L$11*100</f>
        <v>1.3866354185445586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21.587606324827348</v>
      </c>
      <c r="G38" s="96">
        <f t="shared" ref="G38:G47" si="4">G13/$G$36*100</f>
        <v>21.203573916258911</v>
      </c>
      <c r="H38" s="96">
        <f t="shared" ref="H38:H47" si="5">H13/$H$11*100</f>
        <v>20.753987270999907</v>
      </c>
      <c r="I38" s="96">
        <f t="shared" ref="I38:I47" si="6">I13/$I$11*100</f>
        <v>20.978065502574069</v>
      </c>
      <c r="J38" s="96">
        <f t="shared" ref="J38:J47" si="7">J13/$J$11*100</f>
        <v>20.49934715454922</v>
      </c>
      <c r="K38" s="96">
        <f t="shared" ref="K38:K47" si="8">K13/$K$11*100</f>
        <v>20.673660448540041</v>
      </c>
      <c r="L38" s="96">
        <f t="shared" ref="L38:L47" si="9">L13/$L$11*100</f>
        <v>20.710894777958057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5.163142504155223</v>
      </c>
      <c r="G39" s="96">
        <f t="shared" si="4"/>
        <v>5.1175109857507719</v>
      </c>
      <c r="H39" s="96">
        <f t="shared" si="5"/>
        <v>5.1538157573923211</v>
      </c>
      <c r="I39" s="96">
        <f t="shared" si="6"/>
        <v>5.1448880502940053</v>
      </c>
      <c r="J39" s="96">
        <f t="shared" si="7"/>
        <v>5.1861405687716955</v>
      </c>
      <c r="K39" s="96">
        <f t="shared" si="8"/>
        <v>5.3087288273174957</v>
      </c>
      <c r="L39" s="96">
        <f t="shared" si="9"/>
        <v>5.3166876990565468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3.2272973717658147</v>
      </c>
      <c r="G40" s="96">
        <f t="shared" si="4"/>
        <v>3.2600376654312173</v>
      </c>
      <c r="H40" s="96">
        <f t="shared" si="5"/>
        <v>3.2932294162652074</v>
      </c>
      <c r="I40" s="96">
        <f t="shared" si="6"/>
        <v>3.2320242035833671</v>
      </c>
      <c r="J40" s="96">
        <f t="shared" si="7"/>
        <v>3.3135887392121268</v>
      </c>
      <c r="K40" s="96">
        <f t="shared" si="8"/>
        <v>3.3698483993413375</v>
      </c>
      <c r="L40" s="96">
        <f t="shared" si="9"/>
        <v>3.4966348176191335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18.523851425219316</v>
      </c>
      <c r="G41" s="96">
        <f t="shared" si="4"/>
        <v>19.152613791739405</v>
      </c>
      <c r="H41" s="96">
        <f t="shared" si="5"/>
        <v>19.449138648573662</v>
      </c>
      <c r="I41" s="96">
        <f t="shared" si="6"/>
        <v>19.396211683759361</v>
      </c>
      <c r="J41" s="96">
        <f t="shared" si="7"/>
        <v>19.968313111047419</v>
      </c>
      <c r="K41" s="96">
        <f t="shared" si="8"/>
        <v>19.991032291481449</v>
      </c>
      <c r="L41" s="96">
        <f t="shared" si="9"/>
        <v>20.497566252028125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11.530633104907164</v>
      </c>
      <c r="G42" s="96">
        <f t="shared" si="4"/>
        <v>11.426900685373258</v>
      </c>
      <c r="H42" s="96">
        <f t="shared" si="5"/>
        <v>11.514952791720265</v>
      </c>
      <c r="I42" s="96">
        <f t="shared" si="6"/>
        <v>11.819579202485423</v>
      </c>
      <c r="J42" s="96">
        <f t="shared" si="7"/>
        <v>11.712206617623643</v>
      </c>
      <c r="K42" s="96">
        <f t="shared" si="8"/>
        <v>11.596174808469845</v>
      </c>
      <c r="L42" s="96">
        <f t="shared" si="9"/>
        <v>11.462652484826632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18.223431014407737</v>
      </c>
      <c r="G43" s="96">
        <f t="shared" si="4"/>
        <v>17.875600884019711</v>
      </c>
      <c r="H43" s="96">
        <f t="shared" si="5"/>
        <v>17.682716641023703</v>
      </c>
      <c r="I43" s="96">
        <f t="shared" si="6"/>
        <v>17.242613271306229</v>
      </c>
      <c r="J43" s="96">
        <f t="shared" si="7"/>
        <v>16.933377917900707</v>
      </c>
      <c r="K43" s="96">
        <f t="shared" si="8"/>
        <v>16.803630375793372</v>
      </c>
      <c r="L43" s="96">
        <f t="shared" si="9"/>
        <v>16.617090319091403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18.274982445848774</v>
      </c>
      <c r="G44" s="96">
        <f t="shared" si="4"/>
        <v>18.740701884131504</v>
      </c>
      <c r="H44" s="96">
        <f t="shared" si="5"/>
        <v>19.073322067243424</v>
      </c>
      <c r="I44" s="96">
        <f t="shared" si="6"/>
        <v>19.351480598908559</v>
      </c>
      <c r="J44" s="96">
        <f t="shared" si="7"/>
        <v>19.439667526511894</v>
      </c>
      <c r="K44" s="96">
        <f t="shared" si="8"/>
        <v>19.230323224045829</v>
      </c>
      <c r="L44" s="96">
        <f t="shared" si="9"/>
        <v>19.087644973258818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0.90303886800167099</v>
      </c>
      <c r="G45" s="96">
        <f t="shared" si="4"/>
        <v>0.97259366911176659</v>
      </c>
      <c r="H45" s="96">
        <f t="shared" si="5"/>
        <v>1.0568264938078542</v>
      </c>
      <c r="I45" s="96">
        <f t="shared" si="6"/>
        <v>1.1890335645794872</v>
      </c>
      <c r="J45" s="96">
        <f t="shared" si="7"/>
        <v>1.2563294162606287</v>
      </c>
      <c r="K45" s="96">
        <f t="shared" si="8"/>
        <v>1.3807178805284763</v>
      </c>
      <c r="L45" s="96">
        <f t="shared" si="9"/>
        <v>1.2852292530496965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5.3329067007972693E-3</v>
      </c>
      <c r="G46" s="96">
        <f t="shared" si="4"/>
        <v>3.4397654079991744E-3</v>
      </c>
      <c r="H46" s="96">
        <f t="shared" si="5"/>
        <v>4.2037648918371289E-3</v>
      </c>
      <c r="I46" s="96">
        <f t="shared" si="6"/>
        <v>3.2531698073310182E-3</v>
      </c>
      <c r="J46" s="96">
        <f t="shared" si="7"/>
        <v>4.7769179325499187E-3</v>
      </c>
      <c r="K46" s="96">
        <f t="shared" si="8"/>
        <v>3.8653916028232819E-3</v>
      </c>
      <c r="L46" s="96">
        <f t="shared" si="9"/>
        <v>1.5023135628868458E-3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1.0345838999546704</v>
      </c>
      <c r="G47" s="96">
        <f t="shared" si="4"/>
        <v>0.71805102891982764</v>
      </c>
      <c r="H47" s="96">
        <f t="shared" si="5"/>
        <v>0.54060416509025488</v>
      </c>
      <c r="I47" s="96">
        <f t="shared" si="6"/>
        <v>0.16021861301105264</v>
      </c>
      <c r="J47" s="96">
        <f t="shared" si="7"/>
        <v>0.16480366867297219</v>
      </c>
      <c r="K47" s="96">
        <f t="shared" si="8"/>
        <v>0.15229642915123731</v>
      </c>
      <c r="L47" s="96">
        <f t="shared" si="9"/>
        <v>0.13746169100414637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9" activePane="bottomRight" state="frozen"/>
      <selection activeCell="Q28" sqref="Q28"/>
      <selection pane="topRight" activeCell="Q28" sqref="Q28"/>
      <selection pane="bottomLeft" activeCell="Q28" sqref="Q28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8554687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112509</v>
      </c>
      <c r="H11" s="70">
        <v>116287</v>
      </c>
      <c r="I11" s="70">
        <v>118941</v>
      </c>
      <c r="J11" s="70">
        <v>122957</v>
      </c>
      <c r="K11" s="71">
        <v>125604</v>
      </c>
      <c r="L11" s="72">
        <v>129353</v>
      </c>
      <c r="M11" s="72">
        <v>133128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29776</v>
      </c>
      <c r="H12" s="70">
        <v>30347</v>
      </c>
      <c r="I12" s="70">
        <v>30539</v>
      </c>
      <c r="J12" s="70">
        <v>31255</v>
      </c>
      <c r="K12" s="71">
        <v>31982</v>
      </c>
      <c r="L12" s="73">
        <v>33061</v>
      </c>
      <c r="M12" s="73">
        <v>34030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1717</v>
      </c>
      <c r="H13" s="70">
        <v>1778</v>
      </c>
      <c r="I13" s="70">
        <v>1757</v>
      </c>
      <c r="J13" s="70">
        <v>1823</v>
      </c>
      <c r="K13" s="71">
        <v>1911</v>
      </c>
      <c r="L13" s="73">
        <v>1927</v>
      </c>
      <c r="M13" s="73">
        <v>1846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377</v>
      </c>
      <c r="H14" s="65">
        <v>386</v>
      </c>
      <c r="I14" s="65">
        <v>399</v>
      </c>
      <c r="J14" s="65">
        <v>404</v>
      </c>
      <c r="K14" s="66">
        <v>414</v>
      </c>
      <c r="L14" s="68">
        <v>406</v>
      </c>
      <c r="M14" s="68">
        <v>397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1340</v>
      </c>
      <c r="H15" s="65">
        <v>1392</v>
      </c>
      <c r="I15" s="65">
        <v>1358</v>
      </c>
      <c r="J15" s="65">
        <v>1419</v>
      </c>
      <c r="K15" s="66">
        <v>1497</v>
      </c>
      <c r="L15" s="68">
        <v>1521</v>
      </c>
      <c r="M15" s="68">
        <v>1449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10214</v>
      </c>
      <c r="H16" s="70">
        <v>10404</v>
      </c>
      <c r="I16" s="70">
        <v>10354</v>
      </c>
      <c r="J16" s="70">
        <v>10484</v>
      </c>
      <c r="K16" s="71">
        <v>10587</v>
      </c>
      <c r="L16" s="73">
        <v>10918</v>
      </c>
      <c r="M16" s="73">
        <v>11342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349</v>
      </c>
      <c r="H17" s="65">
        <v>366</v>
      </c>
      <c r="I17" s="65">
        <v>349</v>
      </c>
      <c r="J17" s="65">
        <v>374</v>
      </c>
      <c r="K17" s="66">
        <v>318</v>
      </c>
      <c r="L17" s="68">
        <v>338</v>
      </c>
      <c r="M17" s="68">
        <v>377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1150</v>
      </c>
      <c r="H18" s="65">
        <v>1143</v>
      </c>
      <c r="I18" s="65">
        <v>1113</v>
      </c>
      <c r="J18" s="65">
        <v>1134</v>
      </c>
      <c r="K18" s="66">
        <v>1133</v>
      </c>
      <c r="L18" s="68">
        <v>1149</v>
      </c>
      <c r="M18" s="68">
        <v>1289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866</v>
      </c>
      <c r="H19" s="65">
        <v>864</v>
      </c>
      <c r="I19" s="65">
        <v>882</v>
      </c>
      <c r="J19" s="65">
        <v>899</v>
      </c>
      <c r="K19" s="66">
        <v>942</v>
      </c>
      <c r="L19" s="68">
        <v>949</v>
      </c>
      <c r="M19" s="68">
        <v>957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7425</v>
      </c>
      <c r="H20" s="65">
        <v>7585</v>
      </c>
      <c r="I20" s="65">
        <v>7565</v>
      </c>
      <c r="J20" s="65">
        <v>7578</v>
      </c>
      <c r="K20" s="66">
        <v>7787</v>
      </c>
      <c r="L20" s="68">
        <v>8059</v>
      </c>
      <c r="M20" s="68">
        <v>8312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311</v>
      </c>
      <c r="H21" s="65">
        <v>319</v>
      </c>
      <c r="I21" s="65">
        <v>321</v>
      </c>
      <c r="J21" s="65">
        <v>367</v>
      </c>
      <c r="K21" s="66">
        <v>276</v>
      </c>
      <c r="L21" s="68">
        <v>275</v>
      </c>
      <c r="M21" s="68">
        <v>255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113</v>
      </c>
      <c r="H22" s="65">
        <v>127</v>
      </c>
      <c r="I22" s="65">
        <v>124</v>
      </c>
      <c r="J22" s="65">
        <v>132</v>
      </c>
      <c r="K22" s="66">
        <v>131</v>
      </c>
      <c r="L22" s="68">
        <v>148</v>
      </c>
      <c r="M22" s="68">
        <v>152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12036</v>
      </c>
      <c r="H23" s="70">
        <v>12214</v>
      </c>
      <c r="I23" s="70">
        <v>12298</v>
      </c>
      <c r="J23" s="70">
        <v>12622</v>
      </c>
      <c r="K23" s="71">
        <v>12970</v>
      </c>
      <c r="L23" s="73">
        <v>13349</v>
      </c>
      <c r="M23" s="73">
        <v>13764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5255</v>
      </c>
      <c r="H24" s="65">
        <v>5323</v>
      </c>
      <c r="I24" s="65">
        <v>5452</v>
      </c>
      <c r="J24" s="65">
        <v>5726</v>
      </c>
      <c r="K24" s="66">
        <v>6018</v>
      </c>
      <c r="L24" s="68">
        <v>6216</v>
      </c>
      <c r="M24" s="68">
        <v>6604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3772</v>
      </c>
      <c r="H25" s="65">
        <v>3869</v>
      </c>
      <c r="I25" s="65">
        <v>3853</v>
      </c>
      <c r="J25" s="65">
        <v>3921</v>
      </c>
      <c r="K25" s="66">
        <v>3960</v>
      </c>
      <c r="L25" s="68">
        <v>4077</v>
      </c>
      <c r="M25" s="68">
        <v>4116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3009</v>
      </c>
      <c r="H26" s="65">
        <v>3022</v>
      </c>
      <c r="I26" s="65">
        <v>2993</v>
      </c>
      <c r="J26" s="65">
        <v>2975</v>
      </c>
      <c r="K26" s="66">
        <v>2992</v>
      </c>
      <c r="L26" s="68">
        <v>3056</v>
      </c>
      <c r="M26" s="68">
        <v>3044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5809</v>
      </c>
      <c r="H27" s="65">
        <v>5951</v>
      </c>
      <c r="I27" s="65">
        <v>6130</v>
      </c>
      <c r="J27" s="65">
        <v>6326</v>
      </c>
      <c r="K27" s="66">
        <v>6514</v>
      </c>
      <c r="L27" s="68">
        <v>6867</v>
      </c>
      <c r="M27" s="68">
        <v>7078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538</v>
      </c>
      <c r="H28" s="65">
        <v>562</v>
      </c>
      <c r="I28" s="65">
        <v>569</v>
      </c>
      <c r="J28" s="65">
        <v>595</v>
      </c>
      <c r="K28" s="66">
        <v>670</v>
      </c>
      <c r="L28" s="68">
        <v>754</v>
      </c>
      <c r="M28" s="68">
        <v>766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1780</v>
      </c>
      <c r="H29" s="65">
        <v>1841</v>
      </c>
      <c r="I29" s="65">
        <v>1941</v>
      </c>
      <c r="J29" s="65">
        <v>1985</v>
      </c>
      <c r="K29" s="66">
        <v>2034</v>
      </c>
      <c r="L29" s="68">
        <v>2090</v>
      </c>
      <c r="M29" s="68">
        <v>2218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1265</v>
      </c>
      <c r="H30" s="65">
        <v>1229</v>
      </c>
      <c r="I30" s="65">
        <v>1244</v>
      </c>
      <c r="J30" s="65">
        <v>1285</v>
      </c>
      <c r="K30" s="66">
        <v>1277</v>
      </c>
      <c r="L30" s="68">
        <v>1284</v>
      </c>
      <c r="M30" s="68">
        <v>1296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2226</v>
      </c>
      <c r="H31" s="65">
        <v>2319</v>
      </c>
      <c r="I31" s="65">
        <v>2376</v>
      </c>
      <c r="J31" s="65">
        <v>2461</v>
      </c>
      <c r="K31" s="66">
        <v>2533</v>
      </c>
      <c r="L31" s="68">
        <v>2739</v>
      </c>
      <c r="M31" s="68">
        <v>2798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24361</v>
      </c>
      <c r="H32" s="70">
        <v>25790</v>
      </c>
      <c r="I32" s="70">
        <v>26757</v>
      </c>
      <c r="J32" s="70">
        <v>28683</v>
      </c>
      <c r="K32" s="71">
        <v>29225</v>
      </c>
      <c r="L32" s="73">
        <v>30140</v>
      </c>
      <c r="M32" s="73">
        <v>30703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3476</v>
      </c>
      <c r="H33" s="70">
        <v>3630</v>
      </c>
      <c r="I33" s="70">
        <v>3674</v>
      </c>
      <c r="J33" s="70">
        <v>4451</v>
      </c>
      <c r="K33" s="71">
        <v>4323</v>
      </c>
      <c r="L33" s="73">
        <v>4727</v>
      </c>
      <c r="M33" s="73">
        <v>4756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2151</v>
      </c>
      <c r="H34" s="65">
        <v>2166</v>
      </c>
      <c r="I34" s="65">
        <v>2157</v>
      </c>
      <c r="J34" s="65">
        <v>2820</v>
      </c>
      <c r="K34" s="66">
        <v>2322</v>
      </c>
      <c r="L34" s="68">
        <v>2623</v>
      </c>
      <c r="M34" s="68">
        <v>2618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1325</v>
      </c>
      <c r="H35" s="65">
        <v>1464</v>
      </c>
      <c r="I35" s="65">
        <v>1517</v>
      </c>
      <c r="J35" s="65">
        <v>1631</v>
      </c>
      <c r="K35" s="66">
        <v>2001</v>
      </c>
      <c r="L35" s="68">
        <v>2104</v>
      </c>
      <c r="M35" s="68">
        <v>2138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896</v>
      </c>
      <c r="H36" s="65">
        <v>1007</v>
      </c>
      <c r="I36" s="65">
        <v>1082</v>
      </c>
      <c r="J36" s="65">
        <v>1188</v>
      </c>
      <c r="K36" s="66">
        <v>1535</v>
      </c>
      <c r="L36" s="68">
        <v>1638</v>
      </c>
      <c r="M36" s="68">
        <v>1645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13514</v>
      </c>
      <c r="H37" s="70">
        <v>14303</v>
      </c>
      <c r="I37" s="70">
        <v>14843</v>
      </c>
      <c r="J37" s="70">
        <v>15121</v>
      </c>
      <c r="K37" s="71">
        <v>15558</v>
      </c>
      <c r="L37" s="73">
        <v>16073</v>
      </c>
      <c r="M37" s="73">
        <v>16315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9799</v>
      </c>
      <c r="H38" s="65">
        <v>10263</v>
      </c>
      <c r="I38" s="65">
        <v>10597</v>
      </c>
      <c r="J38" s="65">
        <v>10613</v>
      </c>
      <c r="K38" s="66">
        <v>10796</v>
      </c>
      <c r="L38" s="68">
        <v>10998</v>
      </c>
      <c r="M38" s="68">
        <v>11148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3715</v>
      </c>
      <c r="H39" s="65">
        <v>4040</v>
      </c>
      <c r="I39" s="65">
        <v>4246</v>
      </c>
      <c r="J39" s="65">
        <v>4508</v>
      </c>
      <c r="K39" s="66">
        <v>4762</v>
      </c>
      <c r="L39" s="68">
        <v>5075</v>
      </c>
      <c r="M39" s="68">
        <v>5167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7371</v>
      </c>
      <c r="H40" s="70">
        <v>7857</v>
      </c>
      <c r="I40" s="70">
        <v>8240</v>
      </c>
      <c r="J40" s="70">
        <v>9111</v>
      </c>
      <c r="K40" s="71">
        <v>9344</v>
      </c>
      <c r="L40" s="73">
        <v>9340</v>
      </c>
      <c r="M40" s="73">
        <v>9632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5926</v>
      </c>
      <c r="H41" s="65">
        <v>6356</v>
      </c>
      <c r="I41" s="65">
        <v>6730</v>
      </c>
      <c r="J41" s="65">
        <v>7501</v>
      </c>
      <c r="K41" s="66">
        <v>7626</v>
      </c>
      <c r="L41" s="68">
        <v>7530</v>
      </c>
      <c r="M41" s="68">
        <v>7759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4754</v>
      </c>
      <c r="H42" s="65">
        <v>5102</v>
      </c>
      <c r="I42" s="65">
        <v>5470</v>
      </c>
      <c r="J42" s="65">
        <v>6134</v>
      </c>
      <c r="K42" s="66">
        <v>6210</v>
      </c>
      <c r="L42" s="68">
        <v>6036</v>
      </c>
      <c r="M42" s="68">
        <v>6233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2820</v>
      </c>
      <c r="J43" s="65">
        <v>3119</v>
      </c>
      <c r="K43" s="66">
        <v>3287</v>
      </c>
      <c r="L43" s="68">
        <v>3490</v>
      </c>
      <c r="M43" s="68">
        <v>3630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1121</v>
      </c>
      <c r="H44" s="65">
        <v>1134</v>
      </c>
      <c r="I44" s="65">
        <v>1113</v>
      </c>
      <c r="J44" s="65">
        <v>1172</v>
      </c>
      <c r="K44" s="66">
        <v>1233</v>
      </c>
      <c r="L44" s="68">
        <v>1272</v>
      </c>
      <c r="M44" s="68">
        <v>1337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521</v>
      </c>
      <c r="H45" s="65">
        <v>509</v>
      </c>
      <c r="I45" s="65">
        <v>484</v>
      </c>
      <c r="J45" s="65">
        <v>490</v>
      </c>
      <c r="K45" s="66">
        <v>509</v>
      </c>
      <c r="L45" s="68">
        <v>518</v>
      </c>
      <c r="M45" s="68">
        <v>536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255</v>
      </c>
      <c r="H46" s="65">
        <v>260</v>
      </c>
      <c r="I46" s="65">
        <v>282</v>
      </c>
      <c r="J46" s="65">
        <v>292</v>
      </c>
      <c r="K46" s="66">
        <v>309</v>
      </c>
      <c r="L46" s="68">
        <v>314</v>
      </c>
      <c r="M46" s="68">
        <v>291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13</v>
      </c>
      <c r="H47" s="65">
        <v>14</v>
      </c>
      <c r="I47" s="65">
        <v>12</v>
      </c>
      <c r="J47" s="65">
        <v>11</v>
      </c>
      <c r="K47" s="66">
        <v>11</v>
      </c>
      <c r="L47" s="68">
        <v>8</v>
      </c>
      <c r="M47" s="68">
        <v>10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134</v>
      </c>
      <c r="H48" s="65">
        <v>171</v>
      </c>
      <c r="I48" s="65">
        <v>196</v>
      </c>
      <c r="J48" s="65">
        <v>226</v>
      </c>
      <c r="K48" s="66">
        <v>270</v>
      </c>
      <c r="L48" s="68">
        <v>306</v>
      </c>
      <c r="M48" s="68">
        <v>309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190</v>
      </c>
      <c r="H49" s="65">
        <v>196</v>
      </c>
      <c r="I49" s="65">
        <v>201</v>
      </c>
      <c r="J49" s="65">
        <v>212</v>
      </c>
      <c r="K49" s="66">
        <v>215</v>
      </c>
      <c r="L49" s="68">
        <v>232</v>
      </c>
      <c r="M49" s="68">
        <v>227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32730</v>
      </c>
      <c r="H50" s="70">
        <v>33248</v>
      </c>
      <c r="I50" s="70">
        <v>33947</v>
      </c>
      <c r="J50" s="70">
        <v>34995</v>
      </c>
      <c r="K50" s="71">
        <v>34941</v>
      </c>
      <c r="L50" s="73">
        <v>35732</v>
      </c>
      <c r="M50" s="73">
        <v>36267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11648</v>
      </c>
      <c r="H51" s="70">
        <v>11824</v>
      </c>
      <c r="I51" s="70">
        <v>12179</v>
      </c>
      <c r="J51" s="70">
        <v>12902</v>
      </c>
      <c r="K51" s="71">
        <v>12710</v>
      </c>
      <c r="L51" s="73">
        <v>12896</v>
      </c>
      <c r="M51" s="73">
        <v>13122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3379</v>
      </c>
      <c r="H52" s="65">
        <v>3534</v>
      </c>
      <c r="I52" s="65">
        <v>3594</v>
      </c>
      <c r="J52" s="65">
        <v>3794</v>
      </c>
      <c r="K52" s="66">
        <v>3892</v>
      </c>
      <c r="L52" s="68">
        <v>4095</v>
      </c>
      <c r="M52" s="68">
        <v>4167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8269</v>
      </c>
      <c r="H53" s="65">
        <v>8290</v>
      </c>
      <c r="I53" s="65">
        <v>8585</v>
      </c>
      <c r="J53" s="65">
        <v>9108</v>
      </c>
      <c r="K53" s="66">
        <v>8818</v>
      </c>
      <c r="L53" s="68">
        <v>8801</v>
      </c>
      <c r="M53" s="68">
        <v>8955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14325</v>
      </c>
      <c r="H54" s="70">
        <v>14537</v>
      </c>
      <c r="I54" s="70">
        <v>14636</v>
      </c>
      <c r="J54" s="70">
        <v>14745</v>
      </c>
      <c r="K54" s="71">
        <v>14893</v>
      </c>
      <c r="L54" s="73">
        <v>15134</v>
      </c>
      <c r="M54" s="73">
        <v>15328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14325</v>
      </c>
      <c r="H55" s="65">
        <v>14537</v>
      </c>
      <c r="I55" s="65">
        <v>14636</v>
      </c>
      <c r="J55" s="65">
        <v>14745</v>
      </c>
      <c r="K55" s="66">
        <v>14893</v>
      </c>
      <c r="L55" s="68">
        <v>15134</v>
      </c>
      <c r="M55" s="68">
        <v>15328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6757</v>
      </c>
      <c r="H56" s="70">
        <v>6887</v>
      </c>
      <c r="I56" s="70">
        <v>7132</v>
      </c>
      <c r="J56" s="70">
        <v>7348</v>
      </c>
      <c r="K56" s="71">
        <v>7338</v>
      </c>
      <c r="L56" s="73">
        <v>7702</v>
      </c>
      <c r="M56" s="73">
        <v>7817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3488</v>
      </c>
      <c r="H57" s="65">
        <v>3507</v>
      </c>
      <c r="I57" s="65">
        <v>3657</v>
      </c>
      <c r="J57" s="65">
        <v>3634</v>
      </c>
      <c r="K57" s="66">
        <v>3469</v>
      </c>
      <c r="L57" s="68">
        <v>3616</v>
      </c>
      <c r="M57" s="68">
        <v>3634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1722</v>
      </c>
      <c r="H58" s="65">
        <v>1726</v>
      </c>
      <c r="I58" s="65">
        <v>1817</v>
      </c>
      <c r="J58" s="65">
        <v>1803</v>
      </c>
      <c r="K58" s="66">
        <v>1653</v>
      </c>
      <c r="L58" s="68">
        <v>1761</v>
      </c>
      <c r="M58" s="68">
        <v>1682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1172</v>
      </c>
      <c r="H59" s="65">
        <v>1162</v>
      </c>
      <c r="I59" s="65">
        <v>1208</v>
      </c>
      <c r="J59" s="65">
        <v>1203</v>
      </c>
      <c r="K59" s="66">
        <v>1195</v>
      </c>
      <c r="L59" s="68">
        <v>1219</v>
      </c>
      <c r="M59" s="68">
        <v>1307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2690</v>
      </c>
      <c r="H60" s="65">
        <v>2743</v>
      </c>
      <c r="I60" s="65">
        <v>2739</v>
      </c>
      <c r="J60" s="65">
        <v>2822</v>
      </c>
      <c r="K60" s="66">
        <v>2907</v>
      </c>
      <c r="L60" s="68">
        <v>2986</v>
      </c>
      <c r="M60" s="68">
        <v>3160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579</v>
      </c>
      <c r="H61" s="65">
        <v>637</v>
      </c>
      <c r="I61" s="65">
        <v>736</v>
      </c>
      <c r="J61" s="65">
        <v>892</v>
      </c>
      <c r="K61" s="66">
        <v>962</v>
      </c>
      <c r="L61" s="68">
        <v>1100</v>
      </c>
      <c r="M61" s="68">
        <v>1023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3631</v>
      </c>
      <c r="H62" s="70">
        <v>3791</v>
      </c>
      <c r="I62" s="70">
        <v>3917</v>
      </c>
      <c r="J62" s="70">
        <v>3974</v>
      </c>
      <c r="K62" s="71">
        <v>4162</v>
      </c>
      <c r="L62" s="73">
        <v>4359</v>
      </c>
      <c r="M62" s="73">
        <v>4655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3631</v>
      </c>
      <c r="H63" s="65">
        <v>3791</v>
      </c>
      <c r="I63" s="65">
        <v>3917</v>
      </c>
      <c r="J63" s="65">
        <v>3974</v>
      </c>
      <c r="K63" s="66">
        <v>4162</v>
      </c>
      <c r="L63" s="68">
        <v>4359</v>
      </c>
      <c r="M63" s="68">
        <v>4655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2029</v>
      </c>
      <c r="H64" s="65">
        <v>2073</v>
      </c>
      <c r="I64" s="65">
        <v>2124</v>
      </c>
      <c r="J64" s="65">
        <v>2122</v>
      </c>
      <c r="K64" s="66">
        <v>2155</v>
      </c>
      <c r="L64" s="68">
        <v>2205</v>
      </c>
      <c r="M64" s="68">
        <v>2266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158</v>
      </c>
      <c r="H65" s="65">
        <v>155</v>
      </c>
      <c r="I65" s="65">
        <v>157</v>
      </c>
      <c r="J65" s="65">
        <v>135</v>
      </c>
      <c r="K65" s="66">
        <v>135</v>
      </c>
      <c r="L65" s="68">
        <v>150</v>
      </c>
      <c r="M65" s="68">
        <v>167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1444</v>
      </c>
      <c r="H66" s="65">
        <v>1563</v>
      </c>
      <c r="I66" s="65">
        <v>1636</v>
      </c>
      <c r="J66" s="65">
        <v>1717</v>
      </c>
      <c r="K66" s="66">
        <v>1872</v>
      </c>
      <c r="L66" s="68">
        <v>2004</v>
      </c>
      <c r="M66" s="68">
        <v>2222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20847</v>
      </c>
      <c r="H67" s="70">
        <v>22276</v>
      </c>
      <c r="I67" s="70">
        <v>23138</v>
      </c>
      <c r="J67" s="70">
        <v>23853</v>
      </c>
      <c r="K67" s="71">
        <v>25087</v>
      </c>
      <c r="L67" s="73">
        <v>25864</v>
      </c>
      <c r="M67" s="73">
        <v>27290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712</v>
      </c>
      <c r="H68" s="70">
        <v>753</v>
      </c>
      <c r="I68" s="70">
        <v>788</v>
      </c>
      <c r="J68" s="70">
        <v>948</v>
      </c>
      <c r="K68" s="71">
        <v>827</v>
      </c>
      <c r="L68" s="73">
        <v>845</v>
      </c>
      <c r="M68" s="73">
        <v>889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706</v>
      </c>
      <c r="H69" s="65">
        <v>749</v>
      </c>
      <c r="I69" s="65">
        <v>783</v>
      </c>
      <c r="J69" s="65">
        <v>944</v>
      </c>
      <c r="K69" s="66">
        <v>821</v>
      </c>
      <c r="L69" s="68">
        <v>840</v>
      </c>
      <c r="M69" s="68">
        <v>887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605</v>
      </c>
      <c r="H70" s="65">
        <v>663</v>
      </c>
      <c r="I70" s="65">
        <v>701</v>
      </c>
      <c r="J70" s="65">
        <v>873</v>
      </c>
      <c r="K70" s="66">
        <v>749</v>
      </c>
      <c r="L70" s="68">
        <v>768</v>
      </c>
      <c r="M70" s="68">
        <v>799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17263</v>
      </c>
      <c r="H71" s="70">
        <v>18711</v>
      </c>
      <c r="I71" s="70">
        <v>19553</v>
      </c>
      <c r="J71" s="70">
        <v>19977</v>
      </c>
      <c r="K71" s="71">
        <v>21272</v>
      </c>
      <c r="L71" s="73">
        <v>21972</v>
      </c>
      <c r="M71" s="73">
        <v>23316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12395</v>
      </c>
      <c r="H72" s="65">
        <v>13744</v>
      </c>
      <c r="I72" s="65">
        <v>14528</v>
      </c>
      <c r="J72" s="65">
        <v>14791</v>
      </c>
      <c r="K72" s="66">
        <v>16021</v>
      </c>
      <c r="L72" s="68">
        <v>16538</v>
      </c>
      <c r="M72" s="68">
        <v>17767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11335</v>
      </c>
      <c r="H73" s="65">
        <v>12615</v>
      </c>
      <c r="I73" s="65">
        <v>13409</v>
      </c>
      <c r="J73" s="65">
        <v>13654</v>
      </c>
      <c r="K73" s="66">
        <v>14746</v>
      </c>
      <c r="L73" s="68">
        <v>15300</v>
      </c>
      <c r="M73" s="68">
        <v>16512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4868</v>
      </c>
      <c r="H74" s="65">
        <v>4967</v>
      </c>
      <c r="I74" s="65">
        <v>5025</v>
      </c>
      <c r="J74" s="65">
        <v>5186</v>
      </c>
      <c r="K74" s="66">
        <v>5251</v>
      </c>
      <c r="L74" s="68">
        <v>5434</v>
      </c>
      <c r="M74" s="68">
        <v>5549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3910</v>
      </c>
      <c r="H75" s="70">
        <v>3955</v>
      </c>
      <c r="I75" s="70">
        <v>4084</v>
      </c>
      <c r="J75" s="70">
        <v>4316</v>
      </c>
      <c r="K75" s="71">
        <v>4426</v>
      </c>
      <c r="L75" s="73">
        <v>4551</v>
      </c>
      <c r="M75" s="73">
        <v>4660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2872</v>
      </c>
      <c r="H76" s="65">
        <v>2812</v>
      </c>
      <c r="I76" s="65">
        <v>2797</v>
      </c>
      <c r="J76" s="65">
        <v>2928</v>
      </c>
      <c r="K76" s="66">
        <v>2988</v>
      </c>
      <c r="L76" s="68">
        <v>3047</v>
      </c>
      <c r="M76" s="68">
        <v>3085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2872</v>
      </c>
      <c r="H77" s="65">
        <v>2812</v>
      </c>
      <c r="I77" s="65">
        <v>2797</v>
      </c>
      <c r="J77" s="65">
        <v>2928</v>
      </c>
      <c r="K77" s="66">
        <v>2988</v>
      </c>
      <c r="L77" s="68">
        <v>3047</v>
      </c>
      <c r="M77" s="68">
        <v>3085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1164</v>
      </c>
      <c r="H78" s="65">
        <v>835</v>
      </c>
      <c r="I78" s="65">
        <v>643</v>
      </c>
      <c r="J78" s="65">
        <v>197</v>
      </c>
      <c r="K78" s="66">
        <v>207</v>
      </c>
      <c r="L78" s="68">
        <v>197</v>
      </c>
      <c r="M78" s="68">
        <v>183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="115" zoomScaleNormal="115" workbookViewId="0">
      <pane xSplit="5" ySplit="9" topLeftCell="F37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2.5703125" style="16" hidden="1" customWidth="1"/>
    <col min="5" max="5" width="0.28515625" style="16" customWidth="1"/>
    <col min="6" max="7" width="12.7109375" style="16" customWidth="1"/>
    <col min="8" max="8" width="14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18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SVB.WES.Ber.!G11</f>
        <v>125454</v>
      </c>
      <c r="G11" s="86">
        <f>SVB.WES.Ber.!H11</f>
        <v>126106</v>
      </c>
      <c r="H11" s="86">
        <f>SVB.WES.Ber.!I11</f>
        <v>127934</v>
      </c>
      <c r="I11" s="86">
        <f>SVB.WES.Ber.!J11</f>
        <v>129986</v>
      </c>
      <c r="J11" s="86">
        <f>SVB.WES.Ber.!K11</f>
        <v>133070</v>
      </c>
      <c r="K11" s="86">
        <f>SVB.WES.Ber.!L11</f>
        <v>136027</v>
      </c>
      <c r="L11" s="86">
        <f>SVB.WES.Ber.!M11</f>
        <v>138260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SVB.WES.Ber.!G14+SVB.WES.Ber.!G15</f>
        <v>2706</v>
      </c>
      <c r="G12" s="92">
        <f>SVB.WES.Ber.!H14+SVB.WES.Ber.!H15</f>
        <v>2732</v>
      </c>
      <c r="H12" s="92">
        <f>SVB.WES.Ber.!I14+SVB.WES.Ber.!I15</f>
        <v>2817</v>
      </c>
      <c r="I12" s="92">
        <f>SVB.WES.Ber.!J14+SVB.WES.Ber.!J15</f>
        <v>2855</v>
      </c>
      <c r="J12" s="92">
        <f>SVB.WES.Ber.!K14+SVB.WES.Ber.!K15</f>
        <v>2939</v>
      </c>
      <c r="K12" s="92">
        <f>SVB.WES.Ber.!L14+SVB.WES.Ber.!L15</f>
        <v>3015</v>
      </c>
      <c r="L12" s="92">
        <f>SVB.WES.Ber.!M14+SVB.WES.Ber.!M15</f>
        <v>3057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SVB.WES.Ber.!G17+SVB.WES.Ber.!G18+SVB.WES.Ber.!G19+SVB.WES.Ber.!G20+SVB.WES.Ber.!G24+SVB.WES.Ber.!G25+SVB.WES.Ber.!G26+SVB.WES.Ber.!G21+SVB.WES.Ber.!G34</f>
        <v>26225</v>
      </c>
      <c r="G13" s="92">
        <f>SVB.WES.Ber.!H17+SVB.WES.Ber.!H18+SVB.WES.Ber.!H19+SVB.WES.Ber.!H20+SVB.WES.Ber.!H24+SVB.WES.Ber.!H25+SVB.WES.Ber.!H26+SVB.WES.Ber.!H21+SVB.WES.Ber.!H34</f>
        <v>25357</v>
      </c>
      <c r="H13" s="92">
        <f>SVB.WES.Ber.!I17+SVB.WES.Ber.!I18+SVB.WES.Ber.!I19+SVB.WES.Ber.!I20+SVB.WES.Ber.!I24+SVB.WES.Ber.!I25+SVB.WES.Ber.!I26+SVB.WES.Ber.!I21+SVB.WES.Ber.!I34</f>
        <v>26370</v>
      </c>
      <c r="I13" s="92">
        <f>SVB.WES.Ber.!J17+SVB.WES.Ber.!J18+SVB.WES.Ber.!J19+SVB.WES.Ber.!J20+SVB.WES.Ber.!J24+SVB.WES.Ber.!J25+SVB.WES.Ber.!J26+SVB.WES.Ber.!J21+SVB.WES.Ber.!J34</f>
        <v>26833</v>
      </c>
      <c r="J13" s="92">
        <f>SVB.WES.Ber.!K17+SVB.WES.Ber.!K18+SVB.WES.Ber.!K19+SVB.WES.Ber.!K20+SVB.WES.Ber.!K24+SVB.WES.Ber.!K25+SVB.WES.Ber.!K26+SVB.WES.Ber.!K21+SVB.WES.Ber.!K34</f>
        <v>27264</v>
      </c>
      <c r="K13" s="92">
        <f>SVB.WES.Ber.!L17+SVB.WES.Ber.!L18+SVB.WES.Ber.!L19+SVB.WES.Ber.!L20+SVB.WES.Ber.!L24+SVB.WES.Ber.!L25+SVB.WES.Ber.!L26+SVB.WES.Ber.!L21+SVB.WES.Ber.!L34</f>
        <v>27715</v>
      </c>
      <c r="L13" s="92">
        <f>SVB.WES.Ber.!M17+SVB.WES.Ber.!M18+SVB.WES.Ber.!M19+SVB.WES.Ber.!M20+SVB.WES.Ber.!M24+SVB.WES.Ber.!M25+SVB.WES.Ber.!M26+SVB.WES.Ber.!M21+SVB.WES.Ber.!M34</f>
        <v>27551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SVB.WES.Ber.!G28+SVB.WES.Ber.!G29+SVB.WES.Ber.!G30+SVB.WES.Ber.!G31</f>
        <v>7789</v>
      </c>
      <c r="G14" s="92">
        <f>SVB.WES.Ber.!H28+SVB.WES.Ber.!H29+SVB.WES.Ber.!H30+SVB.WES.Ber.!H31</f>
        <v>7805</v>
      </c>
      <c r="H14" s="92">
        <f>SVB.WES.Ber.!I28+SVB.WES.Ber.!I29+SVB.WES.Ber.!I30+SVB.WES.Ber.!I31</f>
        <v>7842</v>
      </c>
      <c r="I14" s="92">
        <f>SVB.WES.Ber.!J28+SVB.WES.Ber.!J29+SVB.WES.Ber.!J30+SVB.WES.Ber.!J31</f>
        <v>8048</v>
      </c>
      <c r="J14" s="92">
        <f>SVB.WES.Ber.!K28+SVB.WES.Ber.!K29+SVB.WES.Ber.!K30+SVB.WES.Ber.!K31</f>
        <v>8359</v>
      </c>
      <c r="K14" s="92">
        <f>SVB.WES.Ber.!L28+SVB.WES.Ber.!L29+SVB.WES.Ber.!L30+SVB.WES.Ber.!L31</f>
        <v>8381</v>
      </c>
      <c r="L14" s="92">
        <f>SVB.WES.Ber.!M28+SVB.WES.Ber.!M29+SVB.WES.Ber.!M30+SVB.WES.Ber.!M31</f>
        <v>8736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SVB.WES.Ber.!G64+SVB.WES.Ber.!G65+SVB.WES.Ber.!G66</f>
        <v>3174</v>
      </c>
      <c r="G15" s="92">
        <f>SVB.WES.Ber.!H64+SVB.WES.Ber.!H65+SVB.WES.Ber.!H66</f>
        <v>3187</v>
      </c>
      <c r="H15" s="92">
        <f>SVB.WES.Ber.!I64+SVB.WES.Ber.!I65+SVB.WES.Ber.!I66</f>
        <v>3255</v>
      </c>
      <c r="I15" s="92">
        <f>SVB.WES.Ber.!J64+SVB.WES.Ber.!J65+SVB.WES.Ber.!J66</f>
        <v>3284</v>
      </c>
      <c r="J15" s="92">
        <f>SVB.WES.Ber.!K64+SVB.WES.Ber.!K65+SVB.WES.Ber.!K66</f>
        <v>3454</v>
      </c>
      <c r="K15" s="92">
        <f>SVB.WES.Ber.!L64+SVB.WES.Ber.!L65+SVB.WES.Ber.!L66</f>
        <v>3601</v>
      </c>
      <c r="L15" s="92">
        <f>SVB.WES.Ber.!M64+SVB.WES.Ber.!M65+SVB.WES.Ber.!M66</f>
        <v>3808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SVB.WES.Ber.!G72+SVB.WES.Ber.!G74+SVB.WES.Ber.!G69+SVB.WES.Ber.!G77</f>
        <v>18392</v>
      </c>
      <c r="G16" s="92">
        <f>SVB.WES.Ber.!H72+SVB.WES.Ber.!H74+SVB.WES.Ber.!H69+SVB.WES.Ber.!H77</f>
        <v>18849</v>
      </c>
      <c r="H16" s="92">
        <f>SVB.WES.Ber.!I72+SVB.WES.Ber.!I74+SVB.WES.Ber.!I69+SVB.WES.Ber.!I77</f>
        <v>19254</v>
      </c>
      <c r="I16" s="92">
        <f>SVB.WES.Ber.!J72+SVB.WES.Ber.!J74+SVB.WES.Ber.!J69+SVB.WES.Ber.!J77</f>
        <v>19680</v>
      </c>
      <c r="J16" s="92">
        <f>SVB.WES.Ber.!K72+SVB.WES.Ber.!K74+SVB.WES.Ber.!K69+SVB.WES.Ber.!K77</f>
        <v>20226</v>
      </c>
      <c r="K16" s="92">
        <f>SVB.WES.Ber.!L72+SVB.WES.Ber.!L74+SVB.WES.Ber.!L69+SVB.WES.Ber.!L77</f>
        <v>20804</v>
      </c>
      <c r="L16" s="92">
        <f>SVB.WES.Ber.!M72+SVB.WES.Ber.!M74+SVB.WES.Ber.!M69+SVB.WES.Ber.!M77</f>
        <v>21193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SVB.WES.Ber.!G52+SVB.WES.Ber.!G53+SVB.WES.Ber.!G35</f>
        <v>16893</v>
      </c>
      <c r="G17" s="92">
        <f>SVB.WES.Ber.!H52+SVB.WES.Ber.!H53+SVB.WES.Ber.!H35</f>
        <v>17239</v>
      </c>
      <c r="H17" s="92">
        <f>SVB.WES.Ber.!I52+SVB.WES.Ber.!I53+SVB.WES.Ber.!I35</f>
        <v>18019</v>
      </c>
      <c r="I17" s="92">
        <f>SVB.WES.Ber.!J52+SVB.WES.Ber.!J53+SVB.WES.Ber.!J35</f>
        <v>17565</v>
      </c>
      <c r="J17" s="92">
        <f>SVB.WES.Ber.!K52+SVB.WES.Ber.!K53+SVB.WES.Ber.!K35</f>
        <v>17750</v>
      </c>
      <c r="K17" s="92">
        <f>SVB.WES.Ber.!L52+SVB.WES.Ber.!L53+SVB.WES.Ber.!L35</f>
        <v>18109</v>
      </c>
      <c r="L17" s="92">
        <f>SVB.WES.Ber.!M52+SVB.WES.Ber.!M53+SVB.WES.Ber.!M35</f>
        <v>18296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SVB.WES.Ber.!G55+SVB.WES.Ber.!G57+SVB.WES.Ber.!G60</f>
        <v>21885</v>
      </c>
      <c r="G18" s="92">
        <f>SVB.WES.Ber.!H55+SVB.WES.Ber.!H57+SVB.WES.Ber.!H60</f>
        <v>22074</v>
      </c>
      <c r="H18" s="92">
        <f>SVB.WES.Ber.!I55+SVB.WES.Ber.!I57+SVB.WES.Ber.!I60</f>
        <v>22169</v>
      </c>
      <c r="I18" s="92">
        <f>SVB.WES.Ber.!J55+SVB.WES.Ber.!J57+SVB.WES.Ber.!J60</f>
        <v>22269</v>
      </c>
      <c r="J18" s="92">
        <f>SVB.WES.Ber.!K55+SVB.WES.Ber.!K57+SVB.WES.Ber.!K60</f>
        <v>22577</v>
      </c>
      <c r="K18" s="92">
        <f>SVB.WES.Ber.!L55+SVB.WES.Ber.!L57+SVB.WES.Ber.!L60</f>
        <v>22926</v>
      </c>
      <c r="L18" s="92">
        <f>SVB.WES.Ber.!M55+SVB.WES.Ber.!M57+SVB.WES.Ber.!M60</f>
        <v>23187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SVB.WES.Ber.!G38+SVB.WES.Ber.!G39+SVB.WES.Ber.!G41+SVB.WES.Ber.!G44</f>
        <v>24475</v>
      </c>
      <c r="G19" s="92">
        <f>SVB.WES.Ber.!H38+SVB.WES.Ber.!H39+SVB.WES.Ber.!H41+SVB.WES.Ber.!H44</f>
        <v>25216</v>
      </c>
      <c r="H19" s="92">
        <f>SVB.WES.Ber.!I38+SVB.WES.Ber.!I39+SVB.WES.Ber.!I41+SVB.WES.Ber.!I44</f>
        <v>25851</v>
      </c>
      <c r="I19" s="92">
        <f>SVB.WES.Ber.!J38+SVB.WES.Ber.!J39+SVB.WES.Ber.!J41+SVB.WES.Ber.!J44</f>
        <v>27119</v>
      </c>
      <c r="J19" s="92">
        <f>SVB.WES.Ber.!K38+SVB.WES.Ber.!K39+SVB.WES.Ber.!K41+SVB.WES.Ber.!K44</f>
        <v>28147</v>
      </c>
      <c r="K19" s="92">
        <f>SVB.WES.Ber.!L38+SVB.WES.Ber.!L39+SVB.WES.Ber.!L41+SVB.WES.Ber.!L44</f>
        <v>29040</v>
      </c>
      <c r="L19" s="92">
        <f>SVB.WES.Ber.!M38+SVB.WES.Ber.!M39+SVB.WES.Ber.!M41+SVB.WES.Ber.!M44</f>
        <v>29945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SVB.WES.Ber.!G48+SVB.WES.Ber.!G61+SVB.WES.Ber.!G49+SVB.WES.Ber.!G22</f>
        <v>1364</v>
      </c>
      <c r="G20" s="92">
        <f>SVB.WES.Ber.!H48+SVB.WES.Ber.!H61+SVB.WES.Ber.!H49+SVB.WES.Ber.!H22</f>
        <v>1454</v>
      </c>
      <c r="H20" s="92">
        <f>SVB.WES.Ber.!I48+SVB.WES.Ber.!I61+SVB.WES.Ber.!I49+SVB.WES.Ber.!I22</f>
        <v>1447</v>
      </c>
      <c r="I20" s="92">
        <f>SVB.WES.Ber.!J48+SVB.WES.Ber.!J61+SVB.WES.Ber.!J49+SVB.WES.Ber.!J22</f>
        <v>1569</v>
      </c>
      <c r="J20" s="92">
        <f>SVB.WES.Ber.!K48+SVB.WES.Ber.!K61+SVB.WES.Ber.!K49+SVB.WES.Ber.!K22</f>
        <v>1614</v>
      </c>
      <c r="K20" s="92">
        <f>SVB.WES.Ber.!L48+SVB.WES.Ber.!L61+SVB.WES.Ber.!L49+SVB.WES.Ber.!L22</f>
        <v>1694</v>
      </c>
      <c r="L20" s="92">
        <f>SVB.WES.Ber.!M48+SVB.WES.Ber.!M61+SVB.WES.Ber.!M49+SVB.WES.Ber.!M22</f>
        <v>1716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5</v>
      </c>
      <c r="G21" s="92">
        <f>G11-G12-G13-G14-G15-G16-G17-G18-G19-G20-G22</f>
        <v>5</v>
      </c>
      <c r="H21" s="92">
        <f>H11-H12-H13-H14-H15-H16-H17-H18-H19-H20-H22</f>
        <v>10</v>
      </c>
      <c r="I21" s="92">
        <f t="shared" ref="I21:L21" si="0">I11-I12-I13-I14-I15-I16-I17-I18-I19-I20-I22</f>
        <v>13</v>
      </c>
      <c r="J21" s="92">
        <f t="shared" si="0"/>
        <v>12</v>
      </c>
      <c r="K21" s="92">
        <f t="shared" ref="K21" si="1">K11-K12-K13-K14-K15-K16-K17-K18-K19-K20-K22</f>
        <v>8</v>
      </c>
      <c r="L21" s="92">
        <f t="shared" si="0"/>
        <v>9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SVB.WES.Ber.!G78</f>
        <v>2546</v>
      </c>
      <c r="G22" s="43">
        <f>SVB.WES.Ber.!H78</f>
        <v>2188</v>
      </c>
      <c r="H22" s="43">
        <f>SVB.WES.Ber.!I78</f>
        <v>900</v>
      </c>
      <c r="I22" s="43">
        <f>SVB.WES.Ber.!J78</f>
        <v>751</v>
      </c>
      <c r="J22" s="43">
        <f>SVB.WES.Ber.!K78</f>
        <v>728</v>
      </c>
      <c r="K22" s="43">
        <f>SVB.WES.Ber.!L78</f>
        <v>734</v>
      </c>
      <c r="L22" s="43">
        <f>SVB.WES.Ber.!M78</f>
        <v>762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125454</v>
      </c>
      <c r="G23" s="91">
        <f>SUM(G12:G22)</f>
        <v>126106</v>
      </c>
      <c r="H23" s="91">
        <f>SUM(H12:H22)</f>
        <v>127934</v>
      </c>
      <c r="I23" s="91">
        <f t="shared" ref="I23:L23" si="2">SUM(I12:I22)</f>
        <v>129986</v>
      </c>
      <c r="J23" s="91">
        <f t="shared" si="2"/>
        <v>133070</v>
      </c>
      <c r="K23" s="91">
        <f>SUM(K12:K22)</f>
        <v>136027</v>
      </c>
      <c r="L23" s="91">
        <f t="shared" si="2"/>
        <v>138260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77" t="s">
        <v>202</v>
      </c>
    </row>
    <row r="29" spans="1:18" x14ac:dyDescent="0.25">
      <c r="C29" s="31" t="s">
        <v>18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125454</v>
      </c>
      <c r="G36" s="86">
        <v>126106</v>
      </c>
      <c r="H36" s="86">
        <v>127934</v>
      </c>
      <c r="I36" s="86">
        <v>129986</v>
      </c>
      <c r="J36" s="86">
        <v>133070</v>
      </c>
      <c r="K36" s="86">
        <f>K11</f>
        <v>136027</v>
      </c>
      <c r="L36" s="86">
        <f>L11</f>
        <v>138260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F12/$F$11*100</f>
        <v>2.1569658998517385</v>
      </c>
      <c r="G37" s="96">
        <f>G12/$G$11*100</f>
        <v>2.1664314148414827</v>
      </c>
      <c r="H37" s="96">
        <f>H12/$H$11*100</f>
        <v>2.2019166132537089</v>
      </c>
      <c r="I37" s="96">
        <f>I12/$I$11*100</f>
        <v>2.1963903805025158</v>
      </c>
      <c r="J37" s="96">
        <f>J12/$J$11*100</f>
        <v>2.2086120087172167</v>
      </c>
      <c r="K37" s="96">
        <f>K12/$K$11*100</f>
        <v>2.2164717298771568</v>
      </c>
      <c r="L37" s="96">
        <f>L12/$L$11*100</f>
        <v>2.2110516418342252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F13/$F$11*100</f>
        <v>20.90407639453505</v>
      </c>
      <c r="G38" s="96">
        <f t="shared" ref="G38:G47" si="4">G13/$G$11*100</f>
        <v>20.107687183797758</v>
      </c>
      <c r="H38" s="96">
        <f t="shared" ref="H38:H47" si="5">H13/$H$11*100</f>
        <v>20.612190660809478</v>
      </c>
      <c r="I38" s="96">
        <f t="shared" ref="I38:I47" si="6">I13/$I$11*100</f>
        <v>20.642992322250091</v>
      </c>
      <c r="J38" s="96">
        <f t="shared" ref="J38:J47" si="7">J13/$J$11*100</f>
        <v>20.488464717817688</v>
      </c>
      <c r="K38" s="96">
        <f t="shared" ref="K38:K48" si="8">K13/$K$11*100</f>
        <v>20.374631506980233</v>
      </c>
      <c r="L38" s="96">
        <f t="shared" ref="L38:L48" si="9">L13/$L$11*100</f>
        <v>19.926949226095761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6.2086501825370251</v>
      </c>
      <c r="G39" s="96">
        <f t="shared" si="4"/>
        <v>6.1892376254896675</v>
      </c>
      <c r="H39" s="96">
        <f t="shared" si="5"/>
        <v>6.1297231384932855</v>
      </c>
      <c r="I39" s="96">
        <f t="shared" si="6"/>
        <v>6.1914360008000857</v>
      </c>
      <c r="J39" s="96">
        <f t="shared" si="7"/>
        <v>6.2816562711354926</v>
      </c>
      <c r="K39" s="96">
        <f t="shared" si="8"/>
        <v>6.1612768053401163</v>
      </c>
      <c r="L39" s="96">
        <f t="shared" si="9"/>
        <v>6.318530305222045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2.5300110000478262</v>
      </c>
      <c r="G40" s="96">
        <f t="shared" si="4"/>
        <v>2.5272389894215976</v>
      </c>
      <c r="H40" s="96">
        <f t="shared" si="5"/>
        <v>2.5442806447074271</v>
      </c>
      <c r="I40" s="96">
        <f t="shared" si="6"/>
        <v>2.5264259227916854</v>
      </c>
      <c r="J40" s="96">
        <f t="shared" si="7"/>
        <v>2.5956263620650786</v>
      </c>
      <c r="K40" s="96">
        <f t="shared" si="8"/>
        <v>2.6472685569776591</v>
      </c>
      <c r="L40" s="96">
        <f t="shared" si="9"/>
        <v>2.7542311586865327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14.660353595740272</v>
      </c>
      <c r="G41" s="96">
        <f t="shared" si="4"/>
        <v>14.946949391781516</v>
      </c>
      <c r="H41" s="96">
        <f t="shared" si="5"/>
        <v>15.049947629246329</v>
      </c>
      <c r="I41" s="96">
        <f t="shared" si="6"/>
        <v>15.140092009908759</v>
      </c>
      <c r="J41" s="96">
        <f t="shared" si="7"/>
        <v>15.199519050123994</v>
      </c>
      <c r="K41" s="96">
        <f t="shared" si="8"/>
        <v>15.294022510236937</v>
      </c>
      <c r="L41" s="96">
        <f t="shared" si="9"/>
        <v>15.328366845074498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13.465493328231862</v>
      </c>
      <c r="G42" s="96">
        <f t="shared" si="4"/>
        <v>13.670245666344186</v>
      </c>
      <c r="H42" s="96">
        <f t="shared" si="5"/>
        <v>14.08460612503322</v>
      </c>
      <c r="I42" s="96">
        <f t="shared" si="6"/>
        <v>13.512993707014601</v>
      </c>
      <c r="J42" s="96">
        <f t="shared" si="7"/>
        <v>13.338844217329227</v>
      </c>
      <c r="K42" s="96">
        <f t="shared" si="8"/>
        <v>13.312798194476096</v>
      </c>
      <c r="L42" s="96">
        <f t="shared" si="9"/>
        <v>13.233039201504413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17.4446410636568</v>
      </c>
      <c r="G43" s="96">
        <f t="shared" si="4"/>
        <v>17.504321761058158</v>
      </c>
      <c r="H43" s="96">
        <f t="shared" si="5"/>
        <v>17.328466240405209</v>
      </c>
      <c r="I43" s="96">
        <f t="shared" si="6"/>
        <v>17.131844967919623</v>
      </c>
      <c r="J43" s="96">
        <f t="shared" si="7"/>
        <v>16.966258360261516</v>
      </c>
      <c r="K43" s="96">
        <f t="shared" si="8"/>
        <v>16.854006925095753</v>
      </c>
      <c r="L43" s="96">
        <f t="shared" si="9"/>
        <v>16.770577173441342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19.509142793374465</v>
      </c>
      <c r="G44" s="96">
        <f t="shared" si="4"/>
        <v>19.995876484861942</v>
      </c>
      <c r="H44" s="96">
        <f t="shared" si="5"/>
        <v>20.206512733128019</v>
      </c>
      <c r="I44" s="96">
        <f t="shared" si="6"/>
        <v>20.863016017109533</v>
      </c>
      <c r="J44" s="96">
        <f t="shared" si="7"/>
        <v>21.15202524986849</v>
      </c>
      <c r="K44" s="96">
        <f t="shared" si="8"/>
        <v>21.348702831055601</v>
      </c>
      <c r="L44" s="96">
        <f t="shared" si="9"/>
        <v>21.658469550122959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1.0872511039903072</v>
      </c>
      <c r="G45" s="96">
        <f t="shared" si="4"/>
        <v>1.1529982712955766</v>
      </c>
      <c r="H45" s="96">
        <f t="shared" si="5"/>
        <v>1.1310519486610282</v>
      </c>
      <c r="I45" s="96">
        <f t="shared" si="6"/>
        <v>1.2070530672533966</v>
      </c>
      <c r="J45" s="96">
        <f t="shared" si="7"/>
        <v>1.212895468550387</v>
      </c>
      <c r="K45" s="96">
        <f t="shared" si="8"/>
        <v>1.2453409984782433</v>
      </c>
      <c r="L45" s="96">
        <f t="shared" si="9"/>
        <v>1.2411398813829018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3.9855245747445278E-3</v>
      </c>
      <c r="G46" s="96">
        <f t="shared" si="4"/>
        <v>3.9649184019792871E-3</v>
      </c>
      <c r="H46" s="96">
        <f t="shared" si="5"/>
        <v>7.8165303984867197E-3</v>
      </c>
      <c r="I46" s="96">
        <f t="shared" si="6"/>
        <v>1.0001077039065744E-2</v>
      </c>
      <c r="J46" s="96">
        <f t="shared" si="7"/>
        <v>9.017810175095814E-3</v>
      </c>
      <c r="K46" s="96">
        <f t="shared" si="8"/>
        <v>5.8811853529078788E-3</v>
      </c>
      <c r="L46" s="96">
        <f t="shared" si="9"/>
        <v>6.5094749023578771E-3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2.0294291134599138</v>
      </c>
      <c r="G47" s="96">
        <f t="shared" si="4"/>
        <v>1.7350482927061361</v>
      </c>
      <c r="H47" s="96">
        <f t="shared" si="5"/>
        <v>0.70348773586380475</v>
      </c>
      <c r="I47" s="96">
        <f t="shared" si="6"/>
        <v>0.57775452741064426</v>
      </c>
      <c r="J47" s="96">
        <f t="shared" si="7"/>
        <v>0.54708048395581277</v>
      </c>
      <c r="K47" s="96">
        <f t="shared" si="8"/>
        <v>0.53959875612929786</v>
      </c>
      <c r="L47" s="96">
        <f t="shared" si="9"/>
        <v>0.55113554173296686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6">
        <f t="shared" si="8"/>
        <v>100</v>
      </c>
      <c r="L48" s="96">
        <f t="shared" si="9"/>
        <v>100</v>
      </c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Q28" sqref="Q28"/>
      <selection pane="topRight" activeCell="Q28" sqref="Q28"/>
      <selection pane="bottomLeft" activeCell="Q28" sqref="Q28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19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125454</v>
      </c>
      <c r="H11" s="70">
        <v>126106</v>
      </c>
      <c r="I11" s="70">
        <v>127934</v>
      </c>
      <c r="J11" s="70">
        <v>129986</v>
      </c>
      <c r="K11" s="71">
        <v>133070</v>
      </c>
      <c r="L11" s="72">
        <v>136027</v>
      </c>
      <c r="M11" s="72">
        <v>138260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33409</v>
      </c>
      <c r="H12" s="70">
        <v>32745</v>
      </c>
      <c r="I12" s="70">
        <v>33791</v>
      </c>
      <c r="J12" s="70">
        <v>34507</v>
      </c>
      <c r="K12" s="71">
        <v>35056</v>
      </c>
      <c r="L12" s="73">
        <v>35206</v>
      </c>
      <c r="M12" s="73">
        <v>35540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2706</v>
      </c>
      <c r="H13" s="70">
        <v>2732</v>
      </c>
      <c r="I13" s="70">
        <v>2817</v>
      </c>
      <c r="J13" s="70">
        <v>2855</v>
      </c>
      <c r="K13" s="71">
        <v>2939</v>
      </c>
      <c r="L13" s="73">
        <v>3015</v>
      </c>
      <c r="M13" s="73">
        <v>3057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825</v>
      </c>
      <c r="H14" s="65">
        <v>870</v>
      </c>
      <c r="I14" s="65">
        <v>910</v>
      </c>
      <c r="J14" s="65">
        <v>908</v>
      </c>
      <c r="K14" s="66">
        <v>924</v>
      </c>
      <c r="L14" s="68">
        <v>915</v>
      </c>
      <c r="M14" s="68">
        <v>971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1881</v>
      </c>
      <c r="H15" s="65">
        <v>1862</v>
      </c>
      <c r="I15" s="65">
        <v>1907</v>
      </c>
      <c r="J15" s="65">
        <v>1947</v>
      </c>
      <c r="K15" s="66">
        <v>2015</v>
      </c>
      <c r="L15" s="68">
        <v>2100</v>
      </c>
      <c r="M15" s="68">
        <v>2086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10617</v>
      </c>
      <c r="H16" s="70">
        <v>9742</v>
      </c>
      <c r="I16" s="70">
        <v>9436</v>
      </c>
      <c r="J16" s="70">
        <v>9496</v>
      </c>
      <c r="K16" s="71">
        <v>9600</v>
      </c>
      <c r="L16" s="73">
        <v>9692</v>
      </c>
      <c r="M16" s="73">
        <v>9292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1923</v>
      </c>
      <c r="H17" s="65">
        <v>1157</v>
      </c>
      <c r="I17" s="65">
        <v>1148</v>
      </c>
      <c r="J17" s="65">
        <v>1138</v>
      </c>
      <c r="K17" s="66">
        <v>1182</v>
      </c>
      <c r="L17" s="68">
        <v>1221</v>
      </c>
      <c r="M17" s="68">
        <v>1142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1821</v>
      </c>
      <c r="H18" s="65">
        <v>1791</v>
      </c>
      <c r="I18" s="65">
        <v>1783</v>
      </c>
      <c r="J18" s="65">
        <v>1805</v>
      </c>
      <c r="K18" s="66">
        <v>1846</v>
      </c>
      <c r="L18" s="68">
        <v>1908</v>
      </c>
      <c r="M18" s="68">
        <v>1884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639</v>
      </c>
      <c r="H19" s="65">
        <v>591</v>
      </c>
      <c r="I19" s="65">
        <v>627</v>
      </c>
      <c r="J19" s="65">
        <v>635</v>
      </c>
      <c r="K19" s="66">
        <v>641</v>
      </c>
      <c r="L19" s="68">
        <v>661</v>
      </c>
      <c r="M19" s="68">
        <v>587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5214</v>
      </c>
      <c r="H20" s="65">
        <v>5141</v>
      </c>
      <c r="I20" s="65">
        <v>4797</v>
      </c>
      <c r="J20" s="65">
        <v>4798</v>
      </c>
      <c r="K20" s="66">
        <v>4802</v>
      </c>
      <c r="L20" s="68">
        <v>4799</v>
      </c>
      <c r="M20" s="68">
        <v>4644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858</v>
      </c>
      <c r="H21" s="65">
        <v>884</v>
      </c>
      <c r="I21" s="65">
        <v>909</v>
      </c>
      <c r="J21" s="65">
        <v>931</v>
      </c>
      <c r="K21" s="66">
        <v>943</v>
      </c>
      <c r="L21" s="68">
        <v>925</v>
      </c>
      <c r="M21" s="68">
        <v>874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162</v>
      </c>
      <c r="H22" s="65">
        <v>178</v>
      </c>
      <c r="I22" s="65">
        <v>172</v>
      </c>
      <c r="J22" s="65">
        <v>189</v>
      </c>
      <c r="K22" s="66">
        <v>186</v>
      </c>
      <c r="L22" s="68">
        <v>178</v>
      </c>
      <c r="M22" s="68">
        <v>161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12297</v>
      </c>
      <c r="H23" s="70">
        <v>12466</v>
      </c>
      <c r="I23" s="70">
        <v>13696</v>
      </c>
      <c r="J23" s="70">
        <v>14108</v>
      </c>
      <c r="K23" s="71">
        <v>14158</v>
      </c>
      <c r="L23" s="73">
        <v>14118</v>
      </c>
      <c r="M23" s="73">
        <v>14455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5748</v>
      </c>
      <c r="H24" s="65">
        <v>5822</v>
      </c>
      <c r="I24" s="65">
        <v>7216</v>
      </c>
      <c r="J24" s="65">
        <v>7549</v>
      </c>
      <c r="K24" s="66">
        <v>7699</v>
      </c>
      <c r="L24" s="68">
        <v>7765</v>
      </c>
      <c r="M24" s="68">
        <v>7885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3734</v>
      </c>
      <c r="H25" s="65">
        <v>3753</v>
      </c>
      <c r="I25" s="65">
        <v>3786</v>
      </c>
      <c r="J25" s="65">
        <v>3817</v>
      </c>
      <c r="K25" s="66">
        <v>3627</v>
      </c>
      <c r="L25" s="68">
        <v>3466</v>
      </c>
      <c r="M25" s="68">
        <v>3587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2815</v>
      </c>
      <c r="H26" s="65">
        <v>2891</v>
      </c>
      <c r="I26" s="65">
        <v>2694</v>
      </c>
      <c r="J26" s="65">
        <v>2742</v>
      </c>
      <c r="K26" s="66">
        <v>2832</v>
      </c>
      <c r="L26" s="68">
        <v>2887</v>
      </c>
      <c r="M26" s="68">
        <v>2983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7789</v>
      </c>
      <c r="H27" s="65">
        <v>7805</v>
      </c>
      <c r="I27" s="65">
        <v>7842</v>
      </c>
      <c r="J27" s="65">
        <v>8048</v>
      </c>
      <c r="K27" s="66">
        <v>8359</v>
      </c>
      <c r="L27" s="68">
        <v>8381</v>
      </c>
      <c r="M27" s="68">
        <v>8736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894</v>
      </c>
      <c r="H28" s="65">
        <v>898</v>
      </c>
      <c r="I28" s="65">
        <v>895</v>
      </c>
      <c r="J28" s="65">
        <v>915</v>
      </c>
      <c r="K28" s="66">
        <v>943</v>
      </c>
      <c r="L28" s="68">
        <v>971</v>
      </c>
      <c r="M28" s="68">
        <v>1017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2794</v>
      </c>
      <c r="H29" s="65">
        <v>2777</v>
      </c>
      <c r="I29" s="65">
        <v>2829</v>
      </c>
      <c r="J29" s="65">
        <v>2957</v>
      </c>
      <c r="K29" s="66">
        <v>3042</v>
      </c>
      <c r="L29" s="68">
        <v>3059</v>
      </c>
      <c r="M29" s="68">
        <v>3134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1381</v>
      </c>
      <c r="H30" s="65">
        <v>1369</v>
      </c>
      <c r="I30" s="65">
        <v>1315</v>
      </c>
      <c r="J30" s="65">
        <v>1324</v>
      </c>
      <c r="K30" s="66">
        <v>1428</v>
      </c>
      <c r="L30" s="68">
        <v>1407</v>
      </c>
      <c r="M30" s="68">
        <v>1444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2720</v>
      </c>
      <c r="H31" s="65">
        <v>2761</v>
      </c>
      <c r="I31" s="65">
        <v>2803</v>
      </c>
      <c r="J31" s="65">
        <v>2852</v>
      </c>
      <c r="K31" s="66">
        <v>2946</v>
      </c>
      <c r="L31" s="68">
        <v>2944</v>
      </c>
      <c r="M31" s="68">
        <v>3141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30486</v>
      </c>
      <c r="H32" s="70">
        <v>31196</v>
      </c>
      <c r="I32" s="70">
        <v>32081</v>
      </c>
      <c r="J32" s="70">
        <v>33491</v>
      </c>
      <c r="K32" s="71">
        <v>34919</v>
      </c>
      <c r="L32" s="73">
        <v>36444</v>
      </c>
      <c r="M32" s="73">
        <v>37461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5579</v>
      </c>
      <c r="H33" s="70">
        <v>5535</v>
      </c>
      <c r="I33" s="70">
        <v>5739</v>
      </c>
      <c r="J33" s="70">
        <v>5839</v>
      </c>
      <c r="K33" s="71">
        <v>6220</v>
      </c>
      <c r="L33" s="73">
        <v>6777</v>
      </c>
      <c r="M33" s="73">
        <v>6860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3473</v>
      </c>
      <c r="H34" s="65">
        <v>3327</v>
      </c>
      <c r="I34" s="65">
        <v>3410</v>
      </c>
      <c r="J34" s="65">
        <v>3418</v>
      </c>
      <c r="K34" s="66">
        <v>3692</v>
      </c>
      <c r="L34" s="68">
        <v>4083</v>
      </c>
      <c r="M34" s="68">
        <v>3965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2106</v>
      </c>
      <c r="H35" s="65">
        <v>2208</v>
      </c>
      <c r="I35" s="65">
        <v>2329</v>
      </c>
      <c r="J35" s="65">
        <v>2421</v>
      </c>
      <c r="K35" s="66">
        <v>2528</v>
      </c>
      <c r="L35" s="68">
        <v>2694</v>
      </c>
      <c r="M35" s="68">
        <v>2895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1263</v>
      </c>
      <c r="H36" s="65">
        <v>1324</v>
      </c>
      <c r="I36" s="65">
        <v>1405</v>
      </c>
      <c r="J36" s="65">
        <v>1468</v>
      </c>
      <c r="K36" s="66">
        <v>1575</v>
      </c>
      <c r="L36" s="68">
        <v>1669</v>
      </c>
      <c r="M36" s="68">
        <v>1794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14883</v>
      </c>
      <c r="H37" s="70">
        <v>15269</v>
      </c>
      <c r="I37" s="70">
        <v>15553</v>
      </c>
      <c r="J37" s="70">
        <v>16332</v>
      </c>
      <c r="K37" s="71">
        <v>16848</v>
      </c>
      <c r="L37" s="73">
        <v>17149</v>
      </c>
      <c r="M37" s="73">
        <v>17566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10614</v>
      </c>
      <c r="H38" s="65">
        <v>10844</v>
      </c>
      <c r="I38" s="65">
        <v>11139</v>
      </c>
      <c r="J38" s="65">
        <v>11411</v>
      </c>
      <c r="K38" s="66">
        <v>11706</v>
      </c>
      <c r="L38" s="68">
        <v>11843</v>
      </c>
      <c r="M38" s="68">
        <v>12193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4269</v>
      </c>
      <c r="H39" s="65">
        <v>4425</v>
      </c>
      <c r="I39" s="65">
        <v>4414</v>
      </c>
      <c r="J39" s="65">
        <v>4921</v>
      </c>
      <c r="K39" s="66">
        <v>5142</v>
      </c>
      <c r="L39" s="68">
        <v>5306</v>
      </c>
      <c r="M39" s="68">
        <v>5373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10024</v>
      </c>
      <c r="H40" s="70">
        <v>10392</v>
      </c>
      <c r="I40" s="70">
        <v>10789</v>
      </c>
      <c r="J40" s="70">
        <v>11320</v>
      </c>
      <c r="K40" s="71">
        <v>11851</v>
      </c>
      <c r="L40" s="73">
        <v>12518</v>
      </c>
      <c r="M40" s="73">
        <v>13035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7786</v>
      </c>
      <c r="H41" s="65">
        <v>8175</v>
      </c>
      <c r="I41" s="65">
        <v>8552</v>
      </c>
      <c r="J41" s="65">
        <v>9028</v>
      </c>
      <c r="K41" s="66">
        <v>9546</v>
      </c>
      <c r="L41" s="68">
        <v>10027</v>
      </c>
      <c r="M41" s="68">
        <v>10450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6614</v>
      </c>
      <c r="H42" s="65">
        <v>6949</v>
      </c>
      <c r="I42" s="65">
        <v>7248</v>
      </c>
      <c r="J42" s="65">
        <v>7629</v>
      </c>
      <c r="K42" s="66">
        <v>8099</v>
      </c>
      <c r="L42" s="68">
        <v>8522</v>
      </c>
      <c r="M42" s="68">
        <v>8761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3438</v>
      </c>
      <c r="J43" s="65">
        <v>3645</v>
      </c>
      <c r="K43" s="66">
        <v>3859</v>
      </c>
      <c r="L43" s="68">
        <v>4142</v>
      </c>
      <c r="M43" s="68">
        <v>4207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1806</v>
      </c>
      <c r="H44" s="65">
        <v>1772</v>
      </c>
      <c r="I44" s="65">
        <v>1746</v>
      </c>
      <c r="J44" s="65">
        <v>1759</v>
      </c>
      <c r="K44" s="66">
        <v>1753</v>
      </c>
      <c r="L44" s="68">
        <v>1864</v>
      </c>
      <c r="M44" s="68">
        <v>1929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958</v>
      </c>
      <c r="H45" s="65">
        <v>945</v>
      </c>
      <c r="I45" s="65">
        <v>910</v>
      </c>
      <c r="J45" s="65">
        <v>904</v>
      </c>
      <c r="K45" s="66">
        <v>905</v>
      </c>
      <c r="L45" s="68">
        <v>987</v>
      </c>
      <c r="M45" s="68">
        <v>992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371</v>
      </c>
      <c r="H46" s="65">
        <v>345</v>
      </c>
      <c r="I46" s="65">
        <v>345</v>
      </c>
      <c r="J46" s="65">
        <v>362</v>
      </c>
      <c r="K46" s="66">
        <v>349</v>
      </c>
      <c r="L46" s="68">
        <v>349</v>
      </c>
      <c r="M46" s="68">
        <v>375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24</v>
      </c>
      <c r="H47" s="65">
        <v>20</v>
      </c>
      <c r="I47" s="65">
        <v>23</v>
      </c>
      <c r="J47" s="65">
        <v>19</v>
      </c>
      <c r="K47" s="66">
        <v>19</v>
      </c>
      <c r="L47" s="68">
        <v>20</v>
      </c>
      <c r="M47" s="68">
        <v>14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241</v>
      </c>
      <c r="H48" s="65">
        <v>266</v>
      </c>
      <c r="I48" s="65">
        <v>322</v>
      </c>
      <c r="J48" s="65">
        <v>361</v>
      </c>
      <c r="K48" s="66">
        <v>374</v>
      </c>
      <c r="L48" s="68">
        <v>429</v>
      </c>
      <c r="M48" s="68">
        <v>457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191</v>
      </c>
      <c r="H49" s="65">
        <v>179</v>
      </c>
      <c r="I49" s="65">
        <v>169</v>
      </c>
      <c r="J49" s="65">
        <v>172</v>
      </c>
      <c r="K49" s="66">
        <v>178</v>
      </c>
      <c r="L49" s="68">
        <v>198</v>
      </c>
      <c r="M49" s="68">
        <v>199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37442</v>
      </c>
      <c r="H50" s="70">
        <v>37936</v>
      </c>
      <c r="I50" s="70">
        <v>38643</v>
      </c>
      <c r="J50" s="70">
        <v>38260</v>
      </c>
      <c r="K50" s="71">
        <v>38675</v>
      </c>
      <c r="L50" s="73">
        <v>39230</v>
      </c>
      <c r="M50" s="73">
        <v>39487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14787</v>
      </c>
      <c r="H51" s="70">
        <v>15031</v>
      </c>
      <c r="I51" s="70">
        <v>15690</v>
      </c>
      <c r="J51" s="70">
        <v>15144</v>
      </c>
      <c r="K51" s="71">
        <v>15222</v>
      </c>
      <c r="L51" s="73">
        <v>15415</v>
      </c>
      <c r="M51" s="73">
        <v>15401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3516</v>
      </c>
      <c r="H52" s="65">
        <v>3579</v>
      </c>
      <c r="I52" s="65">
        <v>3744</v>
      </c>
      <c r="J52" s="65">
        <v>3669</v>
      </c>
      <c r="K52" s="66">
        <v>3717</v>
      </c>
      <c r="L52" s="68">
        <v>3788</v>
      </c>
      <c r="M52" s="68">
        <v>3918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11271</v>
      </c>
      <c r="H53" s="65">
        <v>11452</v>
      </c>
      <c r="I53" s="65">
        <v>11946</v>
      </c>
      <c r="J53" s="65">
        <v>11475</v>
      </c>
      <c r="K53" s="66">
        <v>11505</v>
      </c>
      <c r="L53" s="68">
        <v>11627</v>
      </c>
      <c r="M53" s="68">
        <v>11483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13821</v>
      </c>
      <c r="H54" s="70">
        <v>13924</v>
      </c>
      <c r="I54" s="70">
        <v>13979</v>
      </c>
      <c r="J54" s="70">
        <v>14102</v>
      </c>
      <c r="K54" s="71">
        <v>14360</v>
      </c>
      <c r="L54" s="73">
        <v>14630</v>
      </c>
      <c r="M54" s="73">
        <v>14818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13821</v>
      </c>
      <c r="H55" s="65">
        <v>13924</v>
      </c>
      <c r="I55" s="65">
        <v>13979</v>
      </c>
      <c r="J55" s="65">
        <v>14102</v>
      </c>
      <c r="K55" s="66">
        <v>14360</v>
      </c>
      <c r="L55" s="68">
        <v>14630</v>
      </c>
      <c r="M55" s="68">
        <v>14818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8834</v>
      </c>
      <c r="H56" s="70">
        <v>8981</v>
      </c>
      <c r="I56" s="70">
        <v>8974</v>
      </c>
      <c r="J56" s="70">
        <v>9014</v>
      </c>
      <c r="K56" s="71">
        <v>9093</v>
      </c>
      <c r="L56" s="73">
        <v>9185</v>
      </c>
      <c r="M56" s="73">
        <v>9268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4643</v>
      </c>
      <c r="H57" s="65">
        <v>4703</v>
      </c>
      <c r="I57" s="65">
        <v>4709</v>
      </c>
      <c r="J57" s="65">
        <v>4605</v>
      </c>
      <c r="K57" s="66">
        <v>4536</v>
      </c>
      <c r="L57" s="68">
        <v>4524</v>
      </c>
      <c r="M57" s="68">
        <v>4444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2669</v>
      </c>
      <c r="H58" s="65">
        <v>2689</v>
      </c>
      <c r="I58" s="65">
        <v>2644</v>
      </c>
      <c r="J58" s="65">
        <v>2520</v>
      </c>
      <c r="K58" s="66">
        <v>2437</v>
      </c>
      <c r="L58" s="68">
        <v>2372</v>
      </c>
      <c r="M58" s="68">
        <v>2285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1193</v>
      </c>
      <c r="H59" s="65">
        <v>1202</v>
      </c>
      <c r="I59" s="65">
        <v>1231</v>
      </c>
      <c r="J59" s="65">
        <v>1243</v>
      </c>
      <c r="K59" s="66">
        <v>1265</v>
      </c>
      <c r="L59" s="68">
        <v>1305</v>
      </c>
      <c r="M59" s="68">
        <v>1311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3421</v>
      </c>
      <c r="H60" s="65">
        <v>3447</v>
      </c>
      <c r="I60" s="65">
        <v>3481</v>
      </c>
      <c r="J60" s="65">
        <v>3562</v>
      </c>
      <c r="K60" s="66">
        <v>3681</v>
      </c>
      <c r="L60" s="68">
        <v>3772</v>
      </c>
      <c r="M60" s="68">
        <v>3925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770</v>
      </c>
      <c r="H61" s="65">
        <v>831</v>
      </c>
      <c r="I61" s="65">
        <v>784</v>
      </c>
      <c r="J61" s="65">
        <v>847</v>
      </c>
      <c r="K61" s="66">
        <v>876</v>
      </c>
      <c r="L61" s="68">
        <v>889</v>
      </c>
      <c r="M61" s="68">
        <v>899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3174</v>
      </c>
      <c r="H62" s="70">
        <v>3187</v>
      </c>
      <c r="I62" s="70">
        <v>3255</v>
      </c>
      <c r="J62" s="70">
        <v>3284</v>
      </c>
      <c r="K62" s="71">
        <v>3454</v>
      </c>
      <c r="L62" s="73">
        <v>3601</v>
      </c>
      <c r="M62" s="73">
        <v>3808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3174</v>
      </c>
      <c r="H63" s="65">
        <v>3187</v>
      </c>
      <c r="I63" s="65">
        <v>3255</v>
      </c>
      <c r="J63" s="65">
        <v>3284</v>
      </c>
      <c r="K63" s="66">
        <v>3454</v>
      </c>
      <c r="L63" s="68">
        <v>3601</v>
      </c>
      <c r="M63" s="68">
        <v>3808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1453</v>
      </c>
      <c r="H64" s="65">
        <v>1496</v>
      </c>
      <c r="I64" s="65">
        <v>1534</v>
      </c>
      <c r="J64" s="65">
        <v>1478</v>
      </c>
      <c r="K64" s="66">
        <v>1521</v>
      </c>
      <c r="L64" s="68">
        <v>1559</v>
      </c>
      <c r="M64" s="68">
        <v>1624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157</v>
      </c>
      <c r="H65" s="65">
        <v>156</v>
      </c>
      <c r="I65" s="65">
        <v>167</v>
      </c>
      <c r="J65" s="65">
        <v>181</v>
      </c>
      <c r="K65" s="66">
        <v>214</v>
      </c>
      <c r="L65" s="68">
        <v>209</v>
      </c>
      <c r="M65" s="68">
        <v>216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1564</v>
      </c>
      <c r="H66" s="65">
        <v>1535</v>
      </c>
      <c r="I66" s="65">
        <v>1554</v>
      </c>
      <c r="J66" s="65">
        <v>1625</v>
      </c>
      <c r="K66" s="66">
        <v>1719</v>
      </c>
      <c r="L66" s="68">
        <v>1833</v>
      </c>
      <c r="M66" s="68">
        <v>1968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18397</v>
      </c>
      <c r="H67" s="70">
        <v>18854</v>
      </c>
      <c r="I67" s="70">
        <v>19264</v>
      </c>
      <c r="J67" s="70">
        <v>19693</v>
      </c>
      <c r="K67" s="71">
        <v>20238</v>
      </c>
      <c r="L67" s="73">
        <v>20812</v>
      </c>
      <c r="M67" s="73">
        <v>21202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932</v>
      </c>
      <c r="H68" s="70">
        <v>947</v>
      </c>
      <c r="I68" s="70">
        <v>987</v>
      </c>
      <c r="J68" s="70">
        <v>1200</v>
      </c>
      <c r="K68" s="71">
        <v>1128</v>
      </c>
      <c r="L68" s="73">
        <v>1073</v>
      </c>
      <c r="M68" s="73">
        <v>1122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927</v>
      </c>
      <c r="H69" s="65">
        <v>942</v>
      </c>
      <c r="I69" s="65">
        <v>977</v>
      </c>
      <c r="J69" s="65">
        <v>1187</v>
      </c>
      <c r="K69" s="66">
        <v>1116</v>
      </c>
      <c r="L69" s="68">
        <v>1065</v>
      </c>
      <c r="M69" s="68">
        <v>1113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883</v>
      </c>
      <c r="H70" s="65">
        <v>904</v>
      </c>
      <c r="I70" s="65">
        <v>943</v>
      </c>
      <c r="J70" s="65">
        <v>1155</v>
      </c>
      <c r="K70" s="66">
        <v>1079</v>
      </c>
      <c r="L70" s="68">
        <v>1027</v>
      </c>
      <c r="M70" s="68">
        <v>1067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13938</v>
      </c>
      <c r="H71" s="70">
        <v>14228</v>
      </c>
      <c r="I71" s="70">
        <v>14445</v>
      </c>
      <c r="J71" s="70">
        <v>14558</v>
      </c>
      <c r="K71" s="71">
        <v>15038</v>
      </c>
      <c r="L71" s="73">
        <v>15612</v>
      </c>
      <c r="M71" s="73">
        <v>15838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9403</v>
      </c>
      <c r="H72" s="65">
        <v>9544</v>
      </c>
      <c r="I72" s="65">
        <v>9580</v>
      </c>
      <c r="J72" s="65">
        <v>9652</v>
      </c>
      <c r="K72" s="66">
        <v>9922</v>
      </c>
      <c r="L72" s="68">
        <v>10469</v>
      </c>
      <c r="M72" s="68">
        <v>10548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8552</v>
      </c>
      <c r="H73" s="65">
        <v>8695</v>
      </c>
      <c r="I73" s="65">
        <v>8688</v>
      </c>
      <c r="J73" s="65">
        <v>8726</v>
      </c>
      <c r="K73" s="66">
        <v>8971</v>
      </c>
      <c r="L73" s="68">
        <v>9303</v>
      </c>
      <c r="M73" s="68">
        <v>9315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4535</v>
      </c>
      <c r="H74" s="65">
        <v>4684</v>
      </c>
      <c r="I74" s="65">
        <v>4865</v>
      </c>
      <c r="J74" s="65">
        <v>4906</v>
      </c>
      <c r="K74" s="66">
        <v>5116</v>
      </c>
      <c r="L74" s="68">
        <v>5143</v>
      </c>
      <c r="M74" s="68">
        <v>5290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3669</v>
      </c>
      <c r="H75" s="70">
        <v>3765</v>
      </c>
      <c r="I75" s="70">
        <v>3996</v>
      </c>
      <c r="J75" s="70">
        <v>4071</v>
      </c>
      <c r="K75" s="71">
        <v>4222</v>
      </c>
      <c r="L75" s="73">
        <v>4259</v>
      </c>
      <c r="M75" s="73">
        <v>4459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3527</v>
      </c>
      <c r="H76" s="65">
        <v>3679</v>
      </c>
      <c r="I76" s="65">
        <v>3832</v>
      </c>
      <c r="J76" s="65">
        <v>3935</v>
      </c>
      <c r="K76" s="66">
        <v>4072</v>
      </c>
      <c r="L76" s="68">
        <v>4127</v>
      </c>
      <c r="M76" s="68">
        <v>4242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3527</v>
      </c>
      <c r="H77" s="65">
        <v>3679</v>
      </c>
      <c r="I77" s="65">
        <v>3832</v>
      </c>
      <c r="J77" s="65">
        <v>3935</v>
      </c>
      <c r="K77" s="66">
        <v>4072</v>
      </c>
      <c r="L77" s="68">
        <v>4127</v>
      </c>
      <c r="M77" s="68">
        <v>4242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2546</v>
      </c>
      <c r="H78" s="65">
        <v>2188</v>
      </c>
      <c r="I78" s="65">
        <v>900</v>
      </c>
      <c r="J78" s="65">
        <v>751</v>
      </c>
      <c r="K78" s="66">
        <v>728</v>
      </c>
      <c r="L78" s="68">
        <v>734</v>
      </c>
      <c r="M78" s="68">
        <v>762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38"/>
      <c r="M79" s="38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38"/>
      <c r="M80" s="38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7" activePane="bottomRight" state="frozen"/>
      <selection activeCell="B3" sqref="B3"/>
      <selection pane="topRight" activeCell="B3" sqref="B3"/>
      <selection pane="bottomLeft" activeCell="B3" sqref="B3"/>
      <selection pane="bottomRight" activeCell="O52" sqref="O52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3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21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SVB.NRW.Ber.!G11</f>
        <v>6192635</v>
      </c>
      <c r="G11" s="86">
        <f>SVB.NRW.Ber.!H11</f>
        <v>6284700</v>
      </c>
      <c r="H11" s="86">
        <f>SVB.NRW.Ber.!I11</f>
        <v>6407112</v>
      </c>
      <c r="I11" s="86">
        <f>SVB.NRW.Ber.!J11</f>
        <v>6549350</v>
      </c>
      <c r="J11" s="86">
        <f>SVB.NRW.Ber.!K11</f>
        <v>6698306</v>
      </c>
      <c r="K11" s="86">
        <f>SVB.NRW.Ber.!L11</f>
        <v>6852557</v>
      </c>
      <c r="L11" s="86">
        <f>SVB.NRW.Ber.!M11</f>
        <v>6976079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SVB.NRW.Ber.!G14+SVB.NRW.Ber.!G15</f>
        <v>85564</v>
      </c>
      <c r="G12" s="92">
        <f>SVB.NRW.Ber.!H14+SVB.NRW.Ber.!H15</f>
        <v>88159</v>
      </c>
      <c r="H12" s="92">
        <f>SVB.NRW.Ber.!I14+SVB.NRW.Ber.!I15</f>
        <v>93767</v>
      </c>
      <c r="I12" s="92">
        <f>SVB.NRW.Ber.!J14+SVB.NRW.Ber.!J15</f>
        <v>95095</v>
      </c>
      <c r="J12" s="92">
        <f>SVB.NRW.Ber.!K14+SVB.NRW.Ber.!K15</f>
        <v>97610</v>
      </c>
      <c r="K12" s="92">
        <f>SVB.NRW.Ber.!L14+SVB.NRW.Ber.!L15</f>
        <v>99366</v>
      </c>
      <c r="L12" s="92">
        <f>SVB.NRW.Ber.!M14+SVB.NRW.Ber.!M15</f>
        <v>100321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SVB.NRW.Ber.!G17+SVB.NRW.Ber.!G18+SVB.NRW.Ber.!G19+SVB.NRW.Ber.!G20+SVB.NRW.Ber.!G24+SVB.NRW.Ber.!G25+SVB.NRW.Ber.!G26+SVB.NRW.Ber.!G21+SVB.NRW.Ber.!G34</f>
        <v>1368085</v>
      </c>
      <c r="G13" s="92">
        <f>SVB.NRW.Ber.!H17+SVB.NRW.Ber.!H18+SVB.NRW.Ber.!H19+SVB.NRW.Ber.!H20+SVB.NRW.Ber.!H24+SVB.NRW.Ber.!H25+SVB.NRW.Ber.!H26+SVB.NRW.Ber.!H21+SVB.NRW.Ber.!H34</f>
        <v>1375962</v>
      </c>
      <c r="H13" s="92">
        <f>SVB.NRW.Ber.!I17+SVB.NRW.Ber.!I18+SVB.NRW.Ber.!I19+SVB.NRW.Ber.!I20+SVB.NRW.Ber.!I24+SVB.NRW.Ber.!I25+SVB.NRW.Ber.!I26+SVB.NRW.Ber.!I21+SVB.NRW.Ber.!I34</f>
        <v>1413808</v>
      </c>
      <c r="I13" s="92">
        <f>SVB.NRW.Ber.!J17+SVB.NRW.Ber.!J18+SVB.NRW.Ber.!J19+SVB.NRW.Ber.!J20+SVB.NRW.Ber.!J24+SVB.NRW.Ber.!J25+SVB.NRW.Ber.!J26+SVB.NRW.Ber.!J21+SVB.NRW.Ber.!J34</f>
        <v>1424516</v>
      </c>
      <c r="J13" s="92">
        <f>SVB.NRW.Ber.!K17+SVB.NRW.Ber.!K18+SVB.NRW.Ber.!K19+SVB.NRW.Ber.!K20+SVB.NRW.Ber.!K24+SVB.NRW.Ber.!K25+SVB.NRW.Ber.!K26+SVB.NRW.Ber.!K21+SVB.NRW.Ber.!K34</f>
        <v>1442745</v>
      </c>
      <c r="K13" s="92">
        <f>SVB.NRW.Ber.!L17+SVB.NRW.Ber.!L18+SVB.NRW.Ber.!L19+SVB.NRW.Ber.!L20+SVB.NRW.Ber.!L24+SVB.NRW.Ber.!L25+SVB.NRW.Ber.!L26+SVB.NRW.Ber.!L21+SVB.NRW.Ber.!L34</f>
        <v>1465982</v>
      </c>
      <c r="L13" s="92">
        <f>SVB.NRW.Ber.!M17+SVB.NRW.Ber.!M18+SVB.NRW.Ber.!M19+SVB.NRW.Ber.!M20+SVB.NRW.Ber.!M24+SVB.NRW.Ber.!M25+SVB.NRW.Ber.!M26+SVB.NRW.Ber.!M21+SVB.NRW.Ber.!M34</f>
        <v>1467524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SVB.NRW.Ber.!G28+SVB.NRW.Ber.!G29+SVB.NRW.Ber.!G30+SVB.NRW.Ber.!G31</f>
        <v>334368</v>
      </c>
      <c r="G14" s="92">
        <f>SVB.NRW.Ber.!H28+SVB.NRW.Ber.!H29+SVB.NRW.Ber.!H30+SVB.NRW.Ber.!H31</f>
        <v>337995</v>
      </c>
      <c r="H14" s="92">
        <f>SVB.NRW.Ber.!I28+SVB.NRW.Ber.!I29+SVB.NRW.Ber.!I30+SVB.NRW.Ber.!I31</f>
        <v>341562</v>
      </c>
      <c r="I14" s="92">
        <f>SVB.NRW.Ber.!J28+SVB.NRW.Ber.!J29+SVB.NRW.Ber.!J30+SVB.NRW.Ber.!J31</f>
        <v>349737</v>
      </c>
      <c r="J14" s="92">
        <f>SVB.NRW.Ber.!K28+SVB.NRW.Ber.!K29+SVB.NRW.Ber.!K30+SVB.NRW.Ber.!K31</f>
        <v>358714</v>
      </c>
      <c r="K14" s="92">
        <f>SVB.NRW.Ber.!L28+SVB.NRW.Ber.!L29+SVB.NRW.Ber.!L30+SVB.NRW.Ber.!L31</f>
        <v>369342</v>
      </c>
      <c r="L14" s="92">
        <f>SVB.NRW.Ber.!M28+SVB.NRW.Ber.!M29+SVB.NRW.Ber.!M30+SVB.NRW.Ber.!M31</f>
        <v>381199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SVB.NRW.Ber.!G64+SVB.NRW.Ber.!G65+SVB.NRW.Ber.!G66</f>
        <v>234277</v>
      </c>
      <c r="G15" s="92">
        <f>SVB.NRW.Ber.!H64+SVB.NRW.Ber.!H65+SVB.NRW.Ber.!H66</f>
        <v>240520</v>
      </c>
      <c r="H15" s="92">
        <f>SVB.NRW.Ber.!I64+SVB.NRW.Ber.!I65+SVB.NRW.Ber.!I66</f>
        <v>243837</v>
      </c>
      <c r="I15" s="92">
        <f>SVB.NRW.Ber.!J64+SVB.NRW.Ber.!J65+SVB.NRW.Ber.!J66</f>
        <v>249540</v>
      </c>
      <c r="J15" s="92">
        <f>SVB.NRW.Ber.!K64+SVB.NRW.Ber.!K65+SVB.NRW.Ber.!K66</f>
        <v>258626</v>
      </c>
      <c r="K15" s="92">
        <f>SVB.NRW.Ber.!L64+SVB.NRW.Ber.!L65+SVB.NRW.Ber.!L66</f>
        <v>270688</v>
      </c>
      <c r="L15" s="92">
        <f>SVB.NRW.Ber.!M64+SVB.NRW.Ber.!M65+SVB.NRW.Ber.!M66</f>
        <v>282736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SVB.NRW.Ber.!G72+SVB.NRW.Ber.!G74+SVB.NRW.Ber.!G69+SVB.NRW.Ber.!G77</f>
        <v>793301</v>
      </c>
      <c r="G16" s="92">
        <f>SVB.NRW.Ber.!H72+SVB.NRW.Ber.!H74+SVB.NRW.Ber.!H69+SVB.NRW.Ber.!H77</f>
        <v>813474</v>
      </c>
      <c r="H16" s="92">
        <f>SVB.NRW.Ber.!I72+SVB.NRW.Ber.!I74+SVB.NRW.Ber.!I69+SVB.NRW.Ber.!I77</f>
        <v>848661</v>
      </c>
      <c r="I16" s="92">
        <f>SVB.NRW.Ber.!J72+SVB.NRW.Ber.!J74+SVB.NRW.Ber.!J69+SVB.NRW.Ber.!J77</f>
        <v>875998</v>
      </c>
      <c r="J16" s="92">
        <f>SVB.NRW.Ber.!K72+SVB.NRW.Ber.!K74+SVB.NRW.Ber.!K69+SVB.NRW.Ber.!K77</f>
        <v>902150</v>
      </c>
      <c r="K16" s="92">
        <f>SVB.NRW.Ber.!L72+SVB.NRW.Ber.!L74+SVB.NRW.Ber.!L69+SVB.NRW.Ber.!L77</f>
        <v>929858</v>
      </c>
      <c r="L16" s="92">
        <f>SVB.NRW.Ber.!M72+SVB.NRW.Ber.!M74+SVB.NRW.Ber.!M69+SVB.NRW.Ber.!M77</f>
        <v>951177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SVB.NRW.Ber.!G52+SVB.NRW.Ber.!G53+SVB.NRW.Ber.!G35</f>
        <v>724630</v>
      </c>
      <c r="G17" s="92">
        <f>SVB.NRW.Ber.!H52+SVB.NRW.Ber.!H53+SVB.NRW.Ber.!H35</f>
        <v>738718</v>
      </c>
      <c r="H17" s="92">
        <f>SVB.NRW.Ber.!I52+SVB.NRW.Ber.!I53+SVB.NRW.Ber.!I35</f>
        <v>764840</v>
      </c>
      <c r="I17" s="92">
        <f>SVB.NRW.Ber.!J52+SVB.NRW.Ber.!J53+SVB.NRW.Ber.!J35</f>
        <v>781579</v>
      </c>
      <c r="J17" s="92">
        <f>SVB.NRW.Ber.!K52+SVB.NRW.Ber.!K53+SVB.NRW.Ber.!K35</f>
        <v>797759</v>
      </c>
      <c r="K17" s="92">
        <f>SVB.NRW.Ber.!L52+SVB.NRW.Ber.!L53+SVB.NRW.Ber.!L35</f>
        <v>807455</v>
      </c>
      <c r="L17" s="92">
        <f>SVB.NRW.Ber.!M52+SVB.NRW.Ber.!M53+SVB.NRW.Ber.!M35</f>
        <v>821790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SVB.NRW.Ber.!G55+SVB.NRW.Ber.!G57+SVB.NRW.Ber.!G60</f>
        <v>1333146</v>
      </c>
      <c r="G18" s="92">
        <f>SVB.NRW.Ber.!H55+SVB.NRW.Ber.!H57+SVB.NRW.Ber.!H60</f>
        <v>1344948</v>
      </c>
      <c r="H18" s="92">
        <f>SVB.NRW.Ber.!I55+SVB.NRW.Ber.!I57+SVB.NRW.Ber.!I60</f>
        <v>1352910</v>
      </c>
      <c r="I18" s="92">
        <f>SVB.NRW.Ber.!J55+SVB.NRW.Ber.!J57+SVB.NRW.Ber.!J60</f>
        <v>1368841</v>
      </c>
      <c r="J18" s="92">
        <f>SVB.NRW.Ber.!K55+SVB.NRW.Ber.!K57+SVB.NRW.Ber.!K60</f>
        <v>1386432</v>
      </c>
      <c r="K18" s="92">
        <f>SVB.NRW.Ber.!L55+SVB.NRW.Ber.!L57+SVB.NRW.Ber.!L60</f>
        <v>1409673</v>
      </c>
      <c r="L18" s="92">
        <f>SVB.NRW.Ber.!M55+SVB.NRW.Ber.!M57+SVB.NRW.Ber.!M60</f>
        <v>1428979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SVB.NRW.Ber.!G38+SVB.NRW.Ber.!G39+SVB.NRW.Ber.!G41+SVB.NRW.Ber.!G44</f>
        <v>1065868</v>
      </c>
      <c r="G19" s="92">
        <f>SVB.NRW.Ber.!H38+SVB.NRW.Ber.!H39+SVB.NRW.Ber.!H41+SVB.NRW.Ber.!H44</f>
        <v>1105279</v>
      </c>
      <c r="H19" s="92">
        <f>SVB.NRW.Ber.!I38+SVB.NRW.Ber.!I39+SVB.NRW.Ber.!I41+SVB.NRW.Ber.!I44</f>
        <v>1142569</v>
      </c>
      <c r="I19" s="92">
        <f>SVB.NRW.Ber.!J38+SVB.NRW.Ber.!J39+SVB.NRW.Ber.!J41+SVB.NRW.Ber.!J44</f>
        <v>1190583</v>
      </c>
      <c r="J19" s="92">
        <f>SVB.NRW.Ber.!K38+SVB.NRW.Ber.!K39+SVB.NRW.Ber.!K41+SVB.NRW.Ber.!K44</f>
        <v>1231177</v>
      </c>
      <c r="K19" s="92">
        <f>SVB.NRW.Ber.!L38+SVB.NRW.Ber.!L39+SVB.NRW.Ber.!L41+SVB.NRW.Ber.!L44</f>
        <v>1270942</v>
      </c>
      <c r="L19" s="92">
        <f>SVB.NRW.Ber.!M38+SVB.NRW.Ber.!M39+SVB.NRW.Ber.!M41+SVB.NRW.Ber.!M44</f>
        <v>1310248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SVB.NRW.Ber.!G48+SVB.NRW.Ber.!G61+SVB.NRW.Ber.!G49+SVB.NRW.Ber.!G22</f>
        <v>148772</v>
      </c>
      <c r="G20" s="92">
        <f>SVB.NRW.Ber.!H48+SVB.NRW.Ber.!H61+SVB.NRW.Ber.!H49+SVB.NRW.Ber.!H22</f>
        <v>154428</v>
      </c>
      <c r="H20" s="92">
        <f>SVB.NRW.Ber.!I48+SVB.NRW.Ber.!I61+SVB.NRW.Ber.!I49+SVB.NRW.Ber.!I22</f>
        <v>161079</v>
      </c>
      <c r="I20" s="92">
        <f>SVB.NRW.Ber.!J48+SVB.NRW.Ber.!J61+SVB.NRW.Ber.!J49+SVB.NRW.Ber.!J22</f>
        <v>170705</v>
      </c>
      <c r="J20" s="92">
        <f>SVB.NRW.Ber.!K48+SVB.NRW.Ber.!K61+SVB.NRW.Ber.!K49+SVB.NRW.Ber.!K22</f>
        <v>178180</v>
      </c>
      <c r="K20" s="92">
        <f>SVB.NRW.Ber.!L48+SVB.NRW.Ber.!L61+SVB.NRW.Ber.!L49+SVB.NRW.Ber.!L22</f>
        <v>184349</v>
      </c>
      <c r="L20" s="92">
        <f>SVB.NRW.Ber.!M48+SVB.NRW.Ber.!M61+SVB.NRW.Ber.!M49+SVB.NRW.Ber.!M22</f>
        <v>187032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577</v>
      </c>
      <c r="G21" s="92">
        <f>G11-G12-G13-G14-G15-G16-G17-G18-G19-G20-G22</f>
        <v>601</v>
      </c>
      <c r="H21" s="92">
        <f>H11-H12-H13-H14-H15-H16-H17-H18-H19-H20-H22</f>
        <v>603</v>
      </c>
      <c r="I21" s="92">
        <f t="shared" ref="I21:L21" si="0">I11-I12-I13-I14-I15-I16-I17-I18-I19-I20-I22</f>
        <v>609</v>
      </c>
      <c r="J21" s="92">
        <f t="shared" si="0"/>
        <v>623</v>
      </c>
      <c r="K21" s="92">
        <f t="shared" ref="K21" si="1">K11-K12-K13-K14-K15-K16-K17-K18-K19-K20-K22</f>
        <v>671</v>
      </c>
      <c r="L21" s="92">
        <f t="shared" si="0"/>
        <v>741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SVB.NRW.Ber.!G78</f>
        <v>104047</v>
      </c>
      <c r="G22" s="43">
        <f>SVB.NRW.Ber.!H78</f>
        <v>84616</v>
      </c>
      <c r="H22" s="43">
        <f>SVB.NRW.Ber.!I78</f>
        <v>43476</v>
      </c>
      <c r="I22" s="43">
        <f>SVB.NRW.Ber.!J78</f>
        <v>42147</v>
      </c>
      <c r="J22" s="43">
        <f>SVB.NRW.Ber.!K78</f>
        <v>44290</v>
      </c>
      <c r="K22" s="43">
        <f>SVB.NRW.Ber.!L78</f>
        <v>44231</v>
      </c>
      <c r="L22" s="43">
        <f>SVB.NRW.Ber.!M78</f>
        <v>44332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6192635</v>
      </c>
      <c r="G23" s="91">
        <f>SUM(G12:G22)</f>
        <v>6284700</v>
      </c>
      <c r="H23" s="91">
        <f>SUM(H12:H22)</f>
        <v>6407112</v>
      </c>
      <c r="I23" s="91">
        <f t="shared" ref="I23:L23" si="2">SUM(I12:I22)</f>
        <v>6549350</v>
      </c>
      <c r="J23" s="91">
        <f t="shared" si="2"/>
        <v>6698306</v>
      </c>
      <c r="K23" s="91">
        <f>SUM(K12:K22)</f>
        <v>6852557</v>
      </c>
      <c r="L23" s="91">
        <f t="shared" si="2"/>
        <v>6976079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5" t="s">
        <v>202</v>
      </c>
    </row>
    <row r="29" spans="1:18" x14ac:dyDescent="0.25">
      <c r="C29" s="31" t="s">
        <v>21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6192635</v>
      </c>
      <c r="G36" s="86">
        <v>6284700</v>
      </c>
      <c r="H36" s="86">
        <v>6407112</v>
      </c>
      <c r="I36" s="86">
        <v>6549350</v>
      </c>
      <c r="J36" s="94">
        <v>6698306</v>
      </c>
      <c r="K36" s="94">
        <v>6852557</v>
      </c>
      <c r="L36" s="95">
        <v>6976079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1.3817058489641325</v>
      </c>
      <c r="G37" s="96">
        <f>G12/$G$36*100</f>
        <v>1.4027558992473785</v>
      </c>
      <c r="H37" s="96">
        <f>H12/$H$11*100</f>
        <v>1.4634830794279856</v>
      </c>
      <c r="I37" s="96">
        <f>I12/$I$11*100</f>
        <v>1.4519761503049919</v>
      </c>
      <c r="J37" s="96">
        <f>J12/$J$11*100</f>
        <v>1.4572341126248936</v>
      </c>
      <c r="K37" s="96">
        <f>K12/$K$36*100</f>
        <v>1.4500572559994758</v>
      </c>
      <c r="L37" s="96">
        <f>L12/$L$36*100</f>
        <v>1.4380714438583622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22.092130409752876</v>
      </c>
      <c r="G38" s="96">
        <f t="shared" ref="G38:G47" si="4">G13/$G$36*100</f>
        <v>21.89383741467373</v>
      </c>
      <c r="H38" s="96">
        <f t="shared" ref="H38:H47" si="5">H13/$H$11*100</f>
        <v>22.066228903131396</v>
      </c>
      <c r="I38" s="96">
        <f t="shared" ref="I38:I47" si="6">I13/$I$11*100</f>
        <v>21.750494323864199</v>
      </c>
      <c r="J38" s="96">
        <f t="shared" ref="J38:J47" si="7">J13/$J$11*100</f>
        <v>21.538953281620756</v>
      </c>
      <c r="K38" s="96">
        <f t="shared" ref="K38:K47" si="8">K13/$K$36*100</f>
        <v>21.393211322430446</v>
      </c>
      <c r="L38" s="96">
        <f t="shared" ref="L38:L47" si="9">L13/$L$36*100</f>
        <v>21.036516358257984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5.3994462777153824</v>
      </c>
      <c r="G39" s="96">
        <f t="shared" si="4"/>
        <v>5.3780610052985827</v>
      </c>
      <c r="H39" s="96">
        <f t="shared" si="5"/>
        <v>5.3309821960346566</v>
      </c>
      <c r="I39" s="96">
        <f t="shared" si="6"/>
        <v>5.3400261094612445</v>
      </c>
      <c r="J39" s="96">
        <f t="shared" si="7"/>
        <v>5.3552943087401506</v>
      </c>
      <c r="K39" s="96">
        <f t="shared" si="8"/>
        <v>5.3898420691721354</v>
      </c>
      <c r="L39" s="96">
        <f t="shared" si="9"/>
        <v>5.4643733249007074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3.7831553127222901</v>
      </c>
      <c r="G40" s="96">
        <f t="shared" si="4"/>
        <v>3.8270720957245374</v>
      </c>
      <c r="H40" s="96">
        <f t="shared" si="5"/>
        <v>3.8057240141892326</v>
      </c>
      <c r="I40" s="96">
        <f t="shared" si="6"/>
        <v>3.8101490987655264</v>
      </c>
      <c r="J40" s="96">
        <f t="shared" si="7"/>
        <v>3.861065767971783</v>
      </c>
      <c r="K40" s="96">
        <f t="shared" si="8"/>
        <v>3.9501750952235786</v>
      </c>
      <c r="L40" s="96">
        <f t="shared" si="9"/>
        <v>4.0529357537378807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12.810394928814633</v>
      </c>
      <c r="G41" s="96">
        <f t="shared" si="4"/>
        <v>12.94372046398396</v>
      </c>
      <c r="H41" s="96">
        <f t="shared" si="5"/>
        <v>13.245608942063134</v>
      </c>
      <c r="I41" s="96">
        <f t="shared" si="6"/>
        <v>13.375342591249515</v>
      </c>
      <c r="J41" s="96">
        <f t="shared" si="7"/>
        <v>13.468330649570204</v>
      </c>
      <c r="K41" s="96">
        <f t="shared" si="8"/>
        <v>13.569504055201584</v>
      </c>
      <c r="L41" s="96">
        <f t="shared" si="9"/>
        <v>13.634836990808161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11.701480872035894</v>
      </c>
      <c r="G42" s="96">
        <f t="shared" si="4"/>
        <v>11.754228523238977</v>
      </c>
      <c r="H42" s="96">
        <f t="shared" si="5"/>
        <v>11.937359609134351</v>
      </c>
      <c r="I42" s="96">
        <f t="shared" si="6"/>
        <v>11.933688075915931</v>
      </c>
      <c r="J42" s="96">
        <f t="shared" si="7"/>
        <v>11.90986198600064</v>
      </c>
      <c r="K42" s="96">
        <f t="shared" si="8"/>
        <v>11.783265721102357</v>
      </c>
      <c r="L42" s="96">
        <f t="shared" si="9"/>
        <v>11.780113155255266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21.527927933747105</v>
      </c>
      <c r="G43" s="96">
        <f t="shared" si="4"/>
        <v>21.400353238818081</v>
      </c>
      <c r="H43" s="96">
        <f t="shared" si="5"/>
        <v>21.115753868513615</v>
      </c>
      <c r="I43" s="96">
        <f t="shared" si="6"/>
        <v>20.900409964347606</v>
      </c>
      <c r="J43" s="96">
        <f t="shared" si="7"/>
        <v>20.698248183943821</v>
      </c>
      <c r="K43" s="96">
        <f t="shared" si="8"/>
        <v>20.571488861748978</v>
      </c>
      <c r="L43" s="96">
        <f t="shared" si="9"/>
        <v>20.483985344776055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17.211865385251997</v>
      </c>
      <c r="G44" s="96">
        <f t="shared" si="4"/>
        <v>17.586821964453357</v>
      </c>
      <c r="H44" s="96">
        <f t="shared" si="5"/>
        <v>17.832823899441745</v>
      </c>
      <c r="I44" s="96">
        <f t="shared" si="6"/>
        <v>18.178643682197471</v>
      </c>
      <c r="J44" s="96">
        <f t="shared" si="7"/>
        <v>18.380423348828792</v>
      </c>
      <c r="K44" s="96">
        <f t="shared" si="8"/>
        <v>18.546974508931484</v>
      </c>
      <c r="L44" s="96">
        <f t="shared" si="9"/>
        <v>18.782012072971078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2.4024022084298524</v>
      </c>
      <c r="G45" s="96">
        <f t="shared" si="4"/>
        <v>2.4572055945391189</v>
      </c>
      <c r="H45" s="96">
        <f t="shared" si="5"/>
        <v>2.5140656195802413</v>
      </c>
      <c r="I45" s="96">
        <f t="shared" si="6"/>
        <v>2.6064418606426591</v>
      </c>
      <c r="J45" s="96">
        <f t="shared" si="7"/>
        <v>2.660075547459313</v>
      </c>
      <c r="K45" s="96">
        <f t="shared" si="8"/>
        <v>2.690222058714725</v>
      </c>
      <c r="L45" s="96">
        <f t="shared" si="9"/>
        <v>2.6810476200169178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9.3175199248785052E-3</v>
      </c>
      <c r="G46" s="96">
        <f t="shared" si="4"/>
        <v>9.5629067417696938E-3</v>
      </c>
      <c r="H46" s="96">
        <f t="shared" si="5"/>
        <v>9.4114165633439831E-3</v>
      </c>
      <c r="I46" s="96">
        <f t="shared" si="6"/>
        <v>9.2986326887401043E-3</v>
      </c>
      <c r="J46" s="96">
        <f t="shared" si="7"/>
        <v>9.3008590530202721E-3</v>
      </c>
      <c r="K46" s="96">
        <f t="shared" si="8"/>
        <v>9.7919652474251582E-3</v>
      </c>
      <c r="L46" s="96">
        <f t="shared" si="9"/>
        <v>1.0622012738101158E-2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1.68017330264096</v>
      </c>
      <c r="G47" s="96">
        <f t="shared" si="4"/>
        <v>1.3463808932805066</v>
      </c>
      <c r="H47" s="96">
        <f t="shared" si="5"/>
        <v>0.67855845192030351</v>
      </c>
      <c r="I47" s="96">
        <f t="shared" si="6"/>
        <v>0.64352951056211682</v>
      </c>
      <c r="J47" s="96">
        <f t="shared" si="7"/>
        <v>0.66121195418662571</v>
      </c>
      <c r="K47" s="96">
        <f t="shared" si="8"/>
        <v>0.64546708622781246</v>
      </c>
      <c r="L47" s="96">
        <f t="shared" si="9"/>
        <v>0.635485922679488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Q28" sqref="Q28"/>
      <selection pane="topRight" activeCell="Q28" sqref="Q28"/>
      <selection pane="bottomLeft" activeCell="Q28" sqref="Q28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style="82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77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21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78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7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80" t="s">
        <v>5</v>
      </c>
      <c r="D11" s="70"/>
      <c r="E11" s="71"/>
      <c r="F11" s="71"/>
      <c r="G11" s="72">
        <v>6192635</v>
      </c>
      <c r="H11" s="70">
        <v>6284700</v>
      </c>
      <c r="I11" s="72">
        <v>6407112</v>
      </c>
      <c r="J11" s="70">
        <v>6549350</v>
      </c>
      <c r="K11" s="70">
        <v>6698306</v>
      </c>
      <c r="L11" s="71">
        <v>6852557</v>
      </c>
      <c r="M11" s="71">
        <v>6976079</v>
      </c>
    </row>
    <row r="12" spans="1:15" ht="15" customHeight="1" x14ac:dyDescent="0.25">
      <c r="B12" s="62" t="s">
        <v>103</v>
      </c>
      <c r="C12" s="80" t="s">
        <v>38</v>
      </c>
      <c r="D12" s="70"/>
      <c r="E12" s="71"/>
      <c r="F12" s="71"/>
      <c r="G12" s="73">
        <v>1663803</v>
      </c>
      <c r="H12" s="70">
        <v>1674739</v>
      </c>
      <c r="I12" s="73">
        <v>1711223</v>
      </c>
      <c r="J12" s="70">
        <v>1726155</v>
      </c>
      <c r="K12" s="70">
        <v>1753013</v>
      </c>
      <c r="L12" s="71">
        <v>1784714</v>
      </c>
      <c r="M12" s="71">
        <v>1795447</v>
      </c>
      <c r="O12" s="43"/>
    </row>
    <row r="13" spans="1:15" ht="15" customHeight="1" x14ac:dyDescent="0.25">
      <c r="B13" s="62" t="s">
        <v>104</v>
      </c>
      <c r="C13" s="80" t="s">
        <v>39</v>
      </c>
      <c r="D13" s="70"/>
      <c r="E13" s="71"/>
      <c r="F13" s="71"/>
      <c r="G13" s="73">
        <v>85564</v>
      </c>
      <c r="H13" s="70">
        <v>88159</v>
      </c>
      <c r="I13" s="73">
        <v>93767</v>
      </c>
      <c r="J13" s="70">
        <v>95095</v>
      </c>
      <c r="K13" s="70">
        <v>97610</v>
      </c>
      <c r="L13" s="71">
        <v>99366</v>
      </c>
      <c r="M13" s="71">
        <v>100321</v>
      </c>
      <c r="O13" s="43"/>
    </row>
    <row r="14" spans="1:15" ht="15" customHeight="1" x14ac:dyDescent="0.25">
      <c r="B14" s="20" t="s">
        <v>105</v>
      </c>
      <c r="C14" s="81" t="s">
        <v>40</v>
      </c>
      <c r="D14" s="65"/>
      <c r="E14" s="66"/>
      <c r="F14" s="66"/>
      <c r="G14" s="68">
        <v>27440</v>
      </c>
      <c r="H14" s="65">
        <v>29113</v>
      </c>
      <c r="I14" s="68">
        <v>30564</v>
      </c>
      <c r="J14" s="65">
        <v>30987</v>
      </c>
      <c r="K14" s="65">
        <v>31486</v>
      </c>
      <c r="L14" s="66">
        <v>32143</v>
      </c>
      <c r="M14" s="66">
        <v>33013</v>
      </c>
      <c r="O14" s="43"/>
    </row>
    <row r="15" spans="1:15" ht="15" customHeight="1" x14ac:dyDescent="0.25">
      <c r="B15" s="20" t="s">
        <v>106</v>
      </c>
      <c r="C15" s="81" t="s">
        <v>41</v>
      </c>
      <c r="D15" s="65"/>
      <c r="E15" s="66"/>
      <c r="F15" s="66"/>
      <c r="G15" s="68">
        <v>58124</v>
      </c>
      <c r="H15" s="65">
        <v>59046</v>
      </c>
      <c r="I15" s="68">
        <v>63203</v>
      </c>
      <c r="J15" s="65">
        <v>64108</v>
      </c>
      <c r="K15" s="65">
        <v>66124</v>
      </c>
      <c r="L15" s="66">
        <v>67223</v>
      </c>
      <c r="M15" s="66">
        <v>67308</v>
      </c>
      <c r="O15" s="43"/>
    </row>
    <row r="16" spans="1:15" ht="15" customHeight="1" x14ac:dyDescent="0.25">
      <c r="B16" s="62" t="s">
        <v>107</v>
      </c>
      <c r="C16" s="80" t="s">
        <v>42</v>
      </c>
      <c r="D16" s="70"/>
      <c r="E16" s="71"/>
      <c r="F16" s="71"/>
      <c r="G16" s="73">
        <v>555206</v>
      </c>
      <c r="H16" s="70">
        <v>555965</v>
      </c>
      <c r="I16" s="73">
        <v>557600</v>
      </c>
      <c r="J16" s="70">
        <v>555387</v>
      </c>
      <c r="K16" s="70">
        <v>558394</v>
      </c>
      <c r="L16" s="71">
        <v>562138</v>
      </c>
      <c r="M16" s="71">
        <v>550956</v>
      </c>
      <c r="O16" s="43"/>
    </row>
    <row r="17" spans="2:15" ht="15" customHeight="1" x14ac:dyDescent="0.25">
      <c r="B17" s="20" t="s">
        <v>108</v>
      </c>
      <c r="C17" s="81" t="s">
        <v>43</v>
      </c>
      <c r="D17" s="65"/>
      <c r="E17" s="66"/>
      <c r="F17" s="66"/>
      <c r="G17" s="68">
        <v>33900</v>
      </c>
      <c r="H17" s="65">
        <v>31558</v>
      </c>
      <c r="I17" s="68">
        <v>29986</v>
      </c>
      <c r="J17" s="65">
        <v>28093</v>
      </c>
      <c r="K17" s="65">
        <v>26755</v>
      </c>
      <c r="L17" s="66">
        <v>26243</v>
      </c>
      <c r="M17" s="66">
        <v>24903</v>
      </c>
      <c r="O17" s="43"/>
    </row>
    <row r="18" spans="2:15" ht="15" customHeight="1" x14ac:dyDescent="0.25">
      <c r="B18" s="20" t="s">
        <v>109</v>
      </c>
      <c r="C18" s="81" t="s">
        <v>44</v>
      </c>
      <c r="D18" s="65"/>
      <c r="E18" s="66"/>
      <c r="F18" s="66"/>
      <c r="G18" s="68">
        <v>110714</v>
      </c>
      <c r="H18" s="65">
        <v>111941</v>
      </c>
      <c r="I18" s="68">
        <v>112879</v>
      </c>
      <c r="J18" s="65">
        <v>115147</v>
      </c>
      <c r="K18" s="65">
        <v>116852</v>
      </c>
      <c r="L18" s="66">
        <v>118435</v>
      </c>
      <c r="M18" s="66">
        <v>117674</v>
      </c>
      <c r="O18" s="43"/>
    </row>
    <row r="19" spans="2:15" ht="15" customHeight="1" x14ac:dyDescent="0.25">
      <c r="B19" s="20" t="s">
        <v>110</v>
      </c>
      <c r="C19" s="81" t="s">
        <v>45</v>
      </c>
      <c r="D19" s="65"/>
      <c r="E19" s="66"/>
      <c r="F19" s="66"/>
      <c r="G19" s="68">
        <v>58182</v>
      </c>
      <c r="H19" s="65">
        <v>58431</v>
      </c>
      <c r="I19" s="68">
        <v>60692</v>
      </c>
      <c r="J19" s="65">
        <v>60849</v>
      </c>
      <c r="K19" s="65">
        <v>60779</v>
      </c>
      <c r="L19" s="66">
        <v>61026</v>
      </c>
      <c r="M19" s="66">
        <v>59962</v>
      </c>
      <c r="O19" s="43"/>
    </row>
    <row r="20" spans="2:15" ht="15" customHeight="1" x14ac:dyDescent="0.25">
      <c r="B20" s="20" t="s">
        <v>111</v>
      </c>
      <c r="C20" s="81" t="s">
        <v>46</v>
      </c>
      <c r="D20" s="65"/>
      <c r="E20" s="66"/>
      <c r="F20" s="66"/>
      <c r="G20" s="68">
        <v>314658</v>
      </c>
      <c r="H20" s="65">
        <v>316177</v>
      </c>
      <c r="I20" s="68">
        <v>315396</v>
      </c>
      <c r="J20" s="65">
        <v>312442</v>
      </c>
      <c r="K20" s="65">
        <v>314924</v>
      </c>
      <c r="L20" s="66">
        <v>317773</v>
      </c>
      <c r="M20" s="66">
        <v>310897</v>
      </c>
      <c r="O20" s="43"/>
    </row>
    <row r="21" spans="2:15" ht="15" customHeight="1" x14ac:dyDescent="0.25">
      <c r="B21" s="20" t="s">
        <v>112</v>
      </c>
      <c r="C21" s="81" t="s">
        <v>47</v>
      </c>
      <c r="D21" s="65"/>
      <c r="E21" s="66"/>
      <c r="F21" s="66"/>
      <c r="G21" s="68">
        <v>26651</v>
      </c>
      <c r="H21" s="65">
        <v>26697</v>
      </c>
      <c r="I21" s="68">
        <v>27388</v>
      </c>
      <c r="J21" s="65">
        <v>27520</v>
      </c>
      <c r="K21" s="65">
        <v>27383</v>
      </c>
      <c r="L21" s="66">
        <v>26915</v>
      </c>
      <c r="M21" s="66">
        <v>25838</v>
      </c>
      <c r="O21" s="43"/>
    </row>
    <row r="22" spans="2:15" ht="15" customHeight="1" x14ac:dyDescent="0.25">
      <c r="B22" s="20" t="s">
        <v>113</v>
      </c>
      <c r="C22" s="81" t="s">
        <v>48</v>
      </c>
      <c r="D22" s="65"/>
      <c r="E22" s="66"/>
      <c r="F22" s="66"/>
      <c r="G22" s="68">
        <v>11101</v>
      </c>
      <c r="H22" s="65">
        <v>11161</v>
      </c>
      <c r="I22" s="68">
        <v>11259</v>
      </c>
      <c r="J22" s="65">
        <v>11336</v>
      </c>
      <c r="K22" s="65">
        <v>11701</v>
      </c>
      <c r="L22" s="66">
        <v>11746</v>
      </c>
      <c r="M22" s="66">
        <v>11682</v>
      </c>
      <c r="O22" s="43"/>
    </row>
    <row r="23" spans="2:15" ht="15" customHeight="1" x14ac:dyDescent="0.25">
      <c r="B23" s="62" t="s">
        <v>114</v>
      </c>
      <c r="C23" s="80" t="s">
        <v>49</v>
      </c>
      <c r="D23" s="70"/>
      <c r="E23" s="71"/>
      <c r="F23" s="71"/>
      <c r="G23" s="73">
        <v>688665</v>
      </c>
      <c r="H23" s="70">
        <v>692620</v>
      </c>
      <c r="I23" s="73">
        <v>718294</v>
      </c>
      <c r="J23" s="70">
        <v>725936</v>
      </c>
      <c r="K23" s="70">
        <v>738295</v>
      </c>
      <c r="L23" s="71">
        <v>753868</v>
      </c>
      <c r="M23" s="71">
        <v>762971</v>
      </c>
      <c r="O23" s="43"/>
    </row>
    <row r="24" spans="2:15" ht="15" customHeight="1" x14ac:dyDescent="0.25">
      <c r="B24" s="20" t="s">
        <v>115</v>
      </c>
      <c r="C24" s="81" t="s">
        <v>50</v>
      </c>
      <c r="D24" s="65"/>
      <c r="E24" s="66"/>
      <c r="F24" s="66"/>
      <c r="G24" s="68">
        <v>308556</v>
      </c>
      <c r="H24" s="65">
        <v>309980</v>
      </c>
      <c r="I24" s="68">
        <v>329157</v>
      </c>
      <c r="J24" s="65">
        <v>333010</v>
      </c>
      <c r="K24" s="65">
        <v>339088</v>
      </c>
      <c r="L24" s="66">
        <v>346910</v>
      </c>
      <c r="M24" s="66">
        <v>350405</v>
      </c>
      <c r="O24" s="43"/>
    </row>
    <row r="25" spans="2:15" ht="15" customHeight="1" x14ac:dyDescent="0.25">
      <c r="B25" s="20" t="s">
        <v>116</v>
      </c>
      <c r="C25" s="81" t="s">
        <v>51</v>
      </c>
      <c r="D25" s="65"/>
      <c r="E25" s="66"/>
      <c r="F25" s="66"/>
      <c r="G25" s="68">
        <v>206194</v>
      </c>
      <c r="H25" s="65">
        <v>207356</v>
      </c>
      <c r="I25" s="68">
        <v>210759</v>
      </c>
      <c r="J25" s="65">
        <v>212451</v>
      </c>
      <c r="K25" s="65">
        <v>215158</v>
      </c>
      <c r="L25" s="66">
        <v>219166</v>
      </c>
      <c r="M25" s="66">
        <v>221397</v>
      </c>
      <c r="O25" s="43"/>
    </row>
    <row r="26" spans="2:15" ht="15" customHeight="1" x14ac:dyDescent="0.25">
      <c r="B26" s="20" t="s">
        <v>117</v>
      </c>
      <c r="C26" s="81" t="s">
        <v>52</v>
      </c>
      <c r="D26" s="65"/>
      <c r="E26" s="66"/>
      <c r="F26" s="66"/>
      <c r="G26" s="68">
        <v>173915</v>
      </c>
      <c r="H26" s="65">
        <v>175284</v>
      </c>
      <c r="I26" s="68">
        <v>178378</v>
      </c>
      <c r="J26" s="65">
        <v>180475</v>
      </c>
      <c r="K26" s="65">
        <v>184049</v>
      </c>
      <c r="L26" s="66">
        <v>187792</v>
      </c>
      <c r="M26" s="66">
        <v>191169</v>
      </c>
      <c r="O26" s="43"/>
    </row>
    <row r="27" spans="2:15" ht="15" customHeight="1" x14ac:dyDescent="0.25">
      <c r="B27" s="62" t="s">
        <v>118</v>
      </c>
      <c r="C27" s="81" t="s">
        <v>53</v>
      </c>
      <c r="D27" s="65"/>
      <c r="E27" s="66"/>
      <c r="F27" s="66"/>
      <c r="G27" s="68">
        <v>334368</v>
      </c>
      <c r="H27" s="65">
        <v>337995</v>
      </c>
      <c r="I27" s="68">
        <v>341562</v>
      </c>
      <c r="J27" s="65">
        <v>349737</v>
      </c>
      <c r="K27" s="65">
        <v>358714</v>
      </c>
      <c r="L27" s="66">
        <v>369342</v>
      </c>
      <c r="M27" s="66">
        <v>381199</v>
      </c>
      <c r="O27" s="43"/>
    </row>
    <row r="28" spans="2:15" ht="14.25" customHeight="1" x14ac:dyDescent="0.25">
      <c r="B28" s="20" t="s">
        <v>119</v>
      </c>
      <c r="C28" s="81" t="s">
        <v>54</v>
      </c>
      <c r="D28" s="65"/>
      <c r="E28" s="66"/>
      <c r="F28" s="66"/>
      <c r="G28" s="68">
        <v>45774</v>
      </c>
      <c r="H28" s="65">
        <v>46599</v>
      </c>
      <c r="I28" s="68">
        <v>47375</v>
      </c>
      <c r="J28" s="65">
        <v>49040</v>
      </c>
      <c r="K28" s="65">
        <v>51315</v>
      </c>
      <c r="L28" s="66">
        <v>53356</v>
      </c>
      <c r="M28" s="66">
        <v>55429</v>
      </c>
      <c r="O28" s="43"/>
    </row>
    <row r="29" spans="2:15" ht="15" customHeight="1" x14ac:dyDescent="0.25">
      <c r="B29" s="20" t="s">
        <v>120</v>
      </c>
      <c r="C29" s="81" t="s">
        <v>55</v>
      </c>
      <c r="D29" s="65"/>
      <c r="E29" s="66"/>
      <c r="F29" s="66"/>
      <c r="G29" s="68">
        <v>100245</v>
      </c>
      <c r="H29" s="65">
        <v>100838</v>
      </c>
      <c r="I29" s="68">
        <v>102197</v>
      </c>
      <c r="J29" s="65">
        <v>104613</v>
      </c>
      <c r="K29" s="65">
        <v>108110</v>
      </c>
      <c r="L29" s="66">
        <v>113014</v>
      </c>
      <c r="M29" s="66">
        <v>117358</v>
      </c>
      <c r="O29" s="43"/>
    </row>
    <row r="30" spans="2:15" ht="15" customHeight="1" x14ac:dyDescent="0.25">
      <c r="B30" s="20" t="s">
        <v>121</v>
      </c>
      <c r="C30" s="81" t="s">
        <v>56</v>
      </c>
      <c r="D30" s="65"/>
      <c r="E30" s="66"/>
      <c r="F30" s="66"/>
      <c r="G30" s="68">
        <v>65632</v>
      </c>
      <c r="H30" s="65">
        <v>65444</v>
      </c>
      <c r="I30" s="68">
        <v>65438</v>
      </c>
      <c r="J30" s="65">
        <v>66342</v>
      </c>
      <c r="K30" s="65">
        <v>67123</v>
      </c>
      <c r="L30" s="66">
        <v>67790</v>
      </c>
      <c r="M30" s="66">
        <v>68478</v>
      </c>
      <c r="O30" s="43"/>
    </row>
    <row r="31" spans="2:15" ht="15" customHeight="1" x14ac:dyDescent="0.25">
      <c r="B31" s="20" t="s">
        <v>122</v>
      </c>
      <c r="C31" s="81" t="s">
        <v>57</v>
      </c>
      <c r="D31" s="65"/>
      <c r="E31" s="66"/>
      <c r="F31" s="66"/>
      <c r="G31" s="68">
        <v>122717</v>
      </c>
      <c r="H31" s="65">
        <v>125114</v>
      </c>
      <c r="I31" s="68">
        <v>126552</v>
      </c>
      <c r="J31" s="65">
        <v>129742</v>
      </c>
      <c r="K31" s="65">
        <v>132166</v>
      </c>
      <c r="L31" s="66">
        <v>135182</v>
      </c>
      <c r="M31" s="66">
        <v>139934</v>
      </c>
      <c r="O31" s="43"/>
    </row>
    <row r="32" spans="2:15" ht="15" customHeight="1" x14ac:dyDescent="0.25">
      <c r="B32" s="62" t="s">
        <v>123</v>
      </c>
      <c r="C32" s="80" t="s">
        <v>58</v>
      </c>
      <c r="D32" s="70"/>
      <c r="E32" s="71"/>
      <c r="F32" s="71"/>
      <c r="G32" s="73">
        <v>1349320</v>
      </c>
      <c r="H32" s="70">
        <v>1397891</v>
      </c>
      <c r="I32" s="73">
        <v>1454134</v>
      </c>
      <c r="J32" s="70">
        <v>1516263</v>
      </c>
      <c r="K32" s="70">
        <v>1568723</v>
      </c>
      <c r="L32" s="71">
        <v>1617213</v>
      </c>
      <c r="M32" s="71">
        <v>1666911</v>
      </c>
      <c r="O32" s="43"/>
    </row>
    <row r="33" spans="2:15" ht="15" customHeight="1" x14ac:dyDescent="0.25">
      <c r="B33" s="62" t="s">
        <v>124</v>
      </c>
      <c r="C33" s="80" t="s">
        <v>59</v>
      </c>
      <c r="D33" s="70"/>
      <c r="E33" s="71"/>
      <c r="F33" s="71"/>
      <c r="G33" s="73">
        <v>246457</v>
      </c>
      <c r="H33" s="70">
        <v>254309</v>
      </c>
      <c r="I33" s="73">
        <v>272729</v>
      </c>
      <c r="J33" s="70">
        <v>283993</v>
      </c>
      <c r="K33" s="70">
        <v>293868</v>
      </c>
      <c r="L33" s="71">
        <v>301128</v>
      </c>
      <c r="M33" s="71">
        <v>309423</v>
      </c>
      <c r="O33" s="43"/>
    </row>
    <row r="34" spans="2:15" ht="15" customHeight="1" x14ac:dyDescent="0.25">
      <c r="B34" s="20" t="s">
        <v>125</v>
      </c>
      <c r="C34" s="81" t="s">
        <v>60</v>
      </c>
      <c r="D34" s="65"/>
      <c r="E34" s="66"/>
      <c r="F34" s="66"/>
      <c r="G34" s="68">
        <v>135315</v>
      </c>
      <c r="H34" s="65">
        <v>138538</v>
      </c>
      <c r="I34" s="68">
        <v>149173</v>
      </c>
      <c r="J34" s="65">
        <v>154529</v>
      </c>
      <c r="K34" s="65">
        <v>157757</v>
      </c>
      <c r="L34" s="66">
        <v>161722</v>
      </c>
      <c r="M34" s="66">
        <v>165279</v>
      </c>
      <c r="O34" s="43"/>
    </row>
    <row r="35" spans="2:15" ht="15" customHeight="1" x14ac:dyDescent="0.25">
      <c r="B35" s="20" t="s">
        <v>126</v>
      </c>
      <c r="C35" s="81" t="s">
        <v>61</v>
      </c>
      <c r="D35" s="65"/>
      <c r="E35" s="66"/>
      <c r="F35" s="66"/>
      <c r="G35" s="68">
        <v>111142</v>
      </c>
      <c r="H35" s="65">
        <v>115771</v>
      </c>
      <c r="I35" s="68">
        <v>123556</v>
      </c>
      <c r="J35" s="65">
        <v>129464</v>
      </c>
      <c r="K35" s="65">
        <v>136111</v>
      </c>
      <c r="L35" s="66">
        <v>139406</v>
      </c>
      <c r="M35" s="66">
        <v>144144</v>
      </c>
      <c r="O35" s="43"/>
    </row>
    <row r="36" spans="2:15" ht="15" customHeight="1" x14ac:dyDescent="0.25">
      <c r="B36" s="20" t="s">
        <v>127</v>
      </c>
      <c r="C36" s="81" t="s">
        <v>62</v>
      </c>
      <c r="D36" s="65"/>
      <c r="E36" s="66"/>
      <c r="F36" s="66"/>
      <c r="G36" s="68">
        <v>69285</v>
      </c>
      <c r="H36" s="65">
        <v>72951</v>
      </c>
      <c r="I36" s="68">
        <v>78787</v>
      </c>
      <c r="J36" s="65">
        <v>83210</v>
      </c>
      <c r="K36" s="65">
        <v>87126</v>
      </c>
      <c r="L36" s="66">
        <v>89360</v>
      </c>
      <c r="M36" s="66">
        <v>93025</v>
      </c>
      <c r="O36" s="43"/>
    </row>
    <row r="37" spans="2:15" ht="15" customHeight="1" x14ac:dyDescent="0.25">
      <c r="B37" s="62" t="s">
        <v>128</v>
      </c>
      <c r="C37" s="80" t="s">
        <v>63</v>
      </c>
      <c r="D37" s="70"/>
      <c r="E37" s="71"/>
      <c r="F37" s="71"/>
      <c r="G37" s="73">
        <v>645714</v>
      </c>
      <c r="H37" s="70">
        <v>667947</v>
      </c>
      <c r="I37" s="73">
        <v>686855</v>
      </c>
      <c r="J37" s="70">
        <v>706117</v>
      </c>
      <c r="K37" s="70">
        <v>728192</v>
      </c>
      <c r="L37" s="71">
        <v>747263</v>
      </c>
      <c r="M37" s="71">
        <v>768801</v>
      </c>
      <c r="O37" s="43"/>
    </row>
    <row r="38" spans="2:15" ht="15" customHeight="1" x14ac:dyDescent="0.25">
      <c r="B38" s="20" t="s">
        <v>129</v>
      </c>
      <c r="C38" s="81" t="s">
        <v>64</v>
      </c>
      <c r="D38" s="65"/>
      <c r="E38" s="66"/>
      <c r="F38" s="66"/>
      <c r="G38" s="68">
        <v>485690</v>
      </c>
      <c r="H38" s="65">
        <v>499458</v>
      </c>
      <c r="I38" s="68">
        <v>510397</v>
      </c>
      <c r="J38" s="65">
        <v>521943</v>
      </c>
      <c r="K38" s="65">
        <v>535557</v>
      </c>
      <c r="L38" s="66">
        <v>547571</v>
      </c>
      <c r="M38" s="66">
        <v>562800</v>
      </c>
      <c r="O38" s="43"/>
    </row>
    <row r="39" spans="2:15" ht="15" customHeight="1" x14ac:dyDescent="0.25">
      <c r="B39" s="20" t="s">
        <v>130</v>
      </c>
      <c r="C39" s="81" t="s">
        <v>65</v>
      </c>
      <c r="D39" s="65"/>
      <c r="E39" s="66"/>
      <c r="F39" s="66"/>
      <c r="G39" s="68">
        <v>160024</v>
      </c>
      <c r="H39" s="65">
        <v>168489</v>
      </c>
      <c r="I39" s="68">
        <v>176458</v>
      </c>
      <c r="J39" s="65">
        <v>184174</v>
      </c>
      <c r="K39" s="65">
        <v>192635</v>
      </c>
      <c r="L39" s="66">
        <v>199692</v>
      </c>
      <c r="M39" s="66">
        <v>206001</v>
      </c>
      <c r="O39" s="43"/>
    </row>
    <row r="40" spans="2:15" ht="15" customHeight="1" x14ac:dyDescent="0.25">
      <c r="B40" s="62" t="s">
        <v>131</v>
      </c>
      <c r="C40" s="80" t="s">
        <v>66</v>
      </c>
      <c r="D40" s="70"/>
      <c r="E40" s="71"/>
      <c r="F40" s="71"/>
      <c r="G40" s="73">
        <v>457149</v>
      </c>
      <c r="H40" s="70">
        <v>475635</v>
      </c>
      <c r="I40" s="73">
        <v>494550</v>
      </c>
      <c r="J40" s="70">
        <v>526153</v>
      </c>
      <c r="K40" s="70">
        <v>546663</v>
      </c>
      <c r="L40" s="71">
        <v>568822</v>
      </c>
      <c r="M40" s="71">
        <v>588687</v>
      </c>
      <c r="O40" s="43"/>
    </row>
    <row r="41" spans="2:15" ht="15" customHeight="1" x14ac:dyDescent="0.25">
      <c r="B41" s="20" t="s">
        <v>132</v>
      </c>
      <c r="C41" s="81" t="s">
        <v>67</v>
      </c>
      <c r="D41" s="65"/>
      <c r="E41" s="66"/>
      <c r="F41" s="66"/>
      <c r="G41" s="68">
        <v>302649</v>
      </c>
      <c r="H41" s="65">
        <v>318399</v>
      </c>
      <c r="I41" s="68">
        <v>334773</v>
      </c>
      <c r="J41" s="65">
        <v>360351</v>
      </c>
      <c r="K41" s="65">
        <v>374339</v>
      </c>
      <c r="L41" s="66">
        <v>389419</v>
      </c>
      <c r="M41" s="66">
        <v>403418</v>
      </c>
      <c r="O41" s="43"/>
    </row>
    <row r="42" spans="2:15" ht="15" customHeight="1" x14ac:dyDescent="0.25">
      <c r="B42" s="20" t="s">
        <v>133</v>
      </c>
      <c r="C42" s="81" t="s">
        <v>68</v>
      </c>
      <c r="D42" s="65"/>
      <c r="E42" s="66"/>
      <c r="F42" s="66"/>
      <c r="G42" s="68">
        <v>251315</v>
      </c>
      <c r="H42" s="65">
        <v>264991</v>
      </c>
      <c r="I42" s="68">
        <v>278045</v>
      </c>
      <c r="J42" s="65">
        <v>300745</v>
      </c>
      <c r="K42" s="65">
        <v>311745</v>
      </c>
      <c r="L42" s="66">
        <v>324176</v>
      </c>
      <c r="M42" s="66">
        <v>336603</v>
      </c>
      <c r="O42" s="43"/>
    </row>
    <row r="43" spans="2:15" ht="15" customHeight="1" x14ac:dyDescent="0.25">
      <c r="B43" s="20">
        <v>8311</v>
      </c>
      <c r="C43" s="81" t="s">
        <v>169</v>
      </c>
      <c r="D43" s="65"/>
      <c r="E43" s="66"/>
      <c r="F43" s="66"/>
      <c r="G43" s="68"/>
      <c r="H43" s="65"/>
      <c r="I43" s="68">
        <v>150138</v>
      </c>
      <c r="J43" s="65">
        <v>160465</v>
      </c>
      <c r="K43" s="65">
        <v>167578</v>
      </c>
      <c r="L43" s="66">
        <v>175357</v>
      </c>
      <c r="M43" s="66">
        <v>182335</v>
      </c>
      <c r="O43" s="43"/>
    </row>
    <row r="44" spans="2:15" ht="15" customHeight="1" x14ac:dyDescent="0.25">
      <c r="B44" s="20" t="s">
        <v>134</v>
      </c>
      <c r="C44" s="81" t="s">
        <v>69</v>
      </c>
      <c r="D44" s="65"/>
      <c r="E44" s="66"/>
      <c r="F44" s="66"/>
      <c r="G44" s="68">
        <v>117505</v>
      </c>
      <c r="H44" s="65">
        <v>118933</v>
      </c>
      <c r="I44" s="68">
        <v>120941</v>
      </c>
      <c r="J44" s="65">
        <v>124115</v>
      </c>
      <c r="K44" s="65">
        <v>128646</v>
      </c>
      <c r="L44" s="66">
        <v>134260</v>
      </c>
      <c r="M44" s="66">
        <v>138029</v>
      </c>
      <c r="O44" s="43"/>
    </row>
    <row r="45" spans="2:15" ht="15" customHeight="1" x14ac:dyDescent="0.25">
      <c r="B45" s="20" t="s">
        <v>135</v>
      </c>
      <c r="C45" s="81" t="s">
        <v>70</v>
      </c>
      <c r="D45" s="65"/>
      <c r="E45" s="66"/>
      <c r="F45" s="66"/>
      <c r="G45" s="68">
        <v>40463</v>
      </c>
      <c r="H45" s="65">
        <v>39517</v>
      </c>
      <c r="I45" s="68">
        <v>38546</v>
      </c>
      <c r="J45" s="65">
        <v>37982</v>
      </c>
      <c r="K45" s="65">
        <v>38384</v>
      </c>
      <c r="L45" s="66">
        <v>39722</v>
      </c>
      <c r="M45" s="66">
        <v>40956</v>
      </c>
      <c r="O45" s="43"/>
    </row>
    <row r="46" spans="2:15" ht="15" customHeight="1" x14ac:dyDescent="0.25">
      <c r="B46" s="20" t="s">
        <v>136</v>
      </c>
      <c r="C46" s="81" t="s">
        <v>71</v>
      </c>
      <c r="D46" s="65"/>
      <c r="E46" s="66"/>
      <c r="F46" s="66"/>
      <c r="G46" s="68">
        <v>19296</v>
      </c>
      <c r="H46" s="65">
        <v>19045</v>
      </c>
      <c r="I46" s="68">
        <v>18792</v>
      </c>
      <c r="J46" s="65">
        <v>19026</v>
      </c>
      <c r="K46" s="65">
        <v>19505</v>
      </c>
      <c r="L46" s="66">
        <v>19622</v>
      </c>
      <c r="M46" s="66">
        <v>19601</v>
      </c>
      <c r="O46" s="43"/>
    </row>
    <row r="47" spans="2:15" ht="15" customHeight="1" x14ac:dyDescent="0.25">
      <c r="B47" s="20" t="s">
        <v>137</v>
      </c>
      <c r="C47" s="81" t="s">
        <v>72</v>
      </c>
      <c r="D47" s="65"/>
      <c r="E47" s="66"/>
      <c r="F47" s="66"/>
      <c r="G47" s="68">
        <v>35177</v>
      </c>
      <c r="H47" s="65">
        <v>36941</v>
      </c>
      <c r="I47" s="68">
        <v>38691</v>
      </c>
      <c r="J47" s="65">
        <v>40974</v>
      </c>
      <c r="K47" s="65">
        <v>43198</v>
      </c>
      <c r="L47" s="66">
        <v>46107</v>
      </c>
      <c r="M47" s="66">
        <v>47491</v>
      </c>
      <c r="O47" s="43"/>
    </row>
    <row r="48" spans="2:15" ht="15" customHeight="1" x14ac:dyDescent="0.25">
      <c r="B48" s="20" t="s">
        <v>138</v>
      </c>
      <c r="C48" s="81" t="s">
        <v>73</v>
      </c>
      <c r="D48" s="65"/>
      <c r="E48" s="66"/>
      <c r="F48" s="66"/>
      <c r="G48" s="68">
        <v>14687</v>
      </c>
      <c r="H48" s="65">
        <v>15522</v>
      </c>
      <c r="I48" s="68">
        <v>16123</v>
      </c>
      <c r="J48" s="65">
        <v>18120</v>
      </c>
      <c r="K48" s="65">
        <v>19882</v>
      </c>
      <c r="L48" s="66">
        <v>21167</v>
      </c>
      <c r="M48" s="66">
        <v>22560</v>
      </c>
      <c r="O48" s="43"/>
    </row>
    <row r="49" spans="2:15" ht="15" customHeight="1" x14ac:dyDescent="0.25">
      <c r="B49" s="20" t="s">
        <v>139</v>
      </c>
      <c r="C49" s="81" t="s">
        <v>74</v>
      </c>
      <c r="D49" s="65"/>
      <c r="E49" s="66"/>
      <c r="F49" s="66"/>
      <c r="G49" s="68">
        <v>22308</v>
      </c>
      <c r="H49" s="65">
        <v>22781</v>
      </c>
      <c r="I49" s="68">
        <v>22713</v>
      </c>
      <c r="J49" s="65">
        <v>23567</v>
      </c>
      <c r="K49" s="65">
        <v>23796</v>
      </c>
      <c r="L49" s="66">
        <v>23976</v>
      </c>
      <c r="M49" s="66">
        <v>24680</v>
      </c>
      <c r="O49" s="43"/>
    </row>
    <row r="50" spans="2:15" ht="15" customHeight="1" x14ac:dyDescent="0.25">
      <c r="B50" s="62" t="s">
        <v>140</v>
      </c>
      <c r="C50" s="80" t="s">
        <v>75</v>
      </c>
      <c r="D50" s="70"/>
      <c r="E50" s="71"/>
      <c r="F50" s="71"/>
      <c r="G50" s="73">
        <v>2047310</v>
      </c>
      <c r="H50" s="70">
        <v>2072859</v>
      </c>
      <c r="I50" s="73">
        <v>2105178</v>
      </c>
      <c r="J50" s="70">
        <v>2138638</v>
      </c>
      <c r="K50" s="70">
        <v>2170881</v>
      </c>
      <c r="L50" s="71">
        <v>2205182</v>
      </c>
      <c r="M50" s="71">
        <v>2234735</v>
      </c>
      <c r="O50" s="43"/>
    </row>
    <row r="51" spans="2:15" ht="15" customHeight="1" x14ac:dyDescent="0.25">
      <c r="B51" s="62" t="s">
        <v>141</v>
      </c>
      <c r="C51" s="80" t="s">
        <v>76</v>
      </c>
      <c r="D51" s="70"/>
      <c r="E51" s="71"/>
      <c r="F51" s="71"/>
      <c r="G51" s="73">
        <v>613488</v>
      </c>
      <c r="H51" s="70">
        <v>622947</v>
      </c>
      <c r="I51" s="73">
        <v>641284</v>
      </c>
      <c r="J51" s="70">
        <v>652115</v>
      </c>
      <c r="K51" s="70">
        <v>661648</v>
      </c>
      <c r="L51" s="71">
        <v>668049</v>
      </c>
      <c r="M51" s="71">
        <v>677646</v>
      </c>
      <c r="O51" s="43"/>
    </row>
    <row r="52" spans="2:15" ht="15" customHeight="1" x14ac:dyDescent="0.25">
      <c r="B52" s="20" t="s">
        <v>142</v>
      </c>
      <c r="C52" s="81" t="s">
        <v>77</v>
      </c>
      <c r="D52" s="65"/>
      <c r="E52" s="66"/>
      <c r="F52" s="66"/>
      <c r="G52" s="68">
        <v>205468</v>
      </c>
      <c r="H52" s="65">
        <v>208985</v>
      </c>
      <c r="I52" s="68">
        <v>212248</v>
      </c>
      <c r="J52" s="65">
        <v>215135</v>
      </c>
      <c r="K52" s="65">
        <v>219754</v>
      </c>
      <c r="L52" s="66">
        <v>225828</v>
      </c>
      <c r="M52" s="66">
        <v>233657</v>
      </c>
      <c r="O52" s="43"/>
    </row>
    <row r="53" spans="2:15" ht="15" customHeight="1" x14ac:dyDescent="0.25">
      <c r="B53" s="20" t="s">
        <v>143</v>
      </c>
      <c r="C53" s="81" t="s">
        <v>78</v>
      </c>
      <c r="D53" s="65"/>
      <c r="E53" s="66"/>
      <c r="F53" s="66"/>
      <c r="G53" s="68">
        <v>408020</v>
      </c>
      <c r="H53" s="65">
        <v>413962</v>
      </c>
      <c r="I53" s="68">
        <v>429036</v>
      </c>
      <c r="J53" s="65">
        <v>436980</v>
      </c>
      <c r="K53" s="65">
        <v>441894</v>
      </c>
      <c r="L53" s="66">
        <v>442221</v>
      </c>
      <c r="M53" s="66">
        <v>443989</v>
      </c>
      <c r="O53" s="43"/>
    </row>
    <row r="54" spans="2:15" ht="15" customHeight="1" x14ac:dyDescent="0.25">
      <c r="B54" s="62" t="s">
        <v>144</v>
      </c>
      <c r="C54" s="80" t="s">
        <v>170</v>
      </c>
      <c r="D54" s="70"/>
      <c r="E54" s="71"/>
      <c r="F54" s="71"/>
      <c r="G54" s="73">
        <v>852385</v>
      </c>
      <c r="H54" s="70">
        <v>858057</v>
      </c>
      <c r="I54" s="73">
        <v>862969</v>
      </c>
      <c r="J54" s="70">
        <v>871887</v>
      </c>
      <c r="K54" s="70">
        <v>887661</v>
      </c>
      <c r="L54" s="71">
        <v>906149</v>
      </c>
      <c r="M54" s="71">
        <v>919819</v>
      </c>
      <c r="O54" s="43"/>
    </row>
    <row r="55" spans="2:15" ht="15" customHeight="1" x14ac:dyDescent="0.25">
      <c r="B55" s="20" t="s">
        <v>145</v>
      </c>
      <c r="C55" s="81" t="s">
        <v>79</v>
      </c>
      <c r="D55" s="65"/>
      <c r="E55" s="66"/>
      <c r="F55" s="66"/>
      <c r="G55" s="68">
        <v>852385</v>
      </c>
      <c r="H55" s="65">
        <v>858057</v>
      </c>
      <c r="I55" s="68">
        <v>862969</v>
      </c>
      <c r="J55" s="65">
        <v>871887</v>
      </c>
      <c r="K55" s="65">
        <v>887661</v>
      </c>
      <c r="L55" s="66">
        <v>906149</v>
      </c>
      <c r="M55" s="66">
        <v>919819</v>
      </c>
      <c r="O55" s="43"/>
    </row>
    <row r="56" spans="2:15" ht="15" customHeight="1" x14ac:dyDescent="0.25">
      <c r="B56" s="62" t="s">
        <v>146</v>
      </c>
      <c r="C56" s="80" t="s">
        <v>80</v>
      </c>
      <c r="D56" s="70"/>
      <c r="E56" s="71"/>
      <c r="F56" s="71"/>
      <c r="G56" s="73">
        <v>581437</v>
      </c>
      <c r="H56" s="70">
        <v>591855</v>
      </c>
      <c r="I56" s="73">
        <v>600925</v>
      </c>
      <c r="J56" s="70">
        <v>614636</v>
      </c>
      <c r="K56" s="70">
        <v>621572</v>
      </c>
      <c r="L56" s="71">
        <v>630984</v>
      </c>
      <c r="M56" s="71">
        <v>637270</v>
      </c>
      <c r="O56" s="43"/>
    </row>
    <row r="57" spans="2:15" ht="15" customHeight="1" x14ac:dyDescent="0.25">
      <c r="B57" s="20" t="s">
        <v>147</v>
      </c>
      <c r="C57" s="81" t="s">
        <v>81</v>
      </c>
      <c r="D57" s="65"/>
      <c r="E57" s="66"/>
      <c r="F57" s="66"/>
      <c r="G57" s="68">
        <v>294129</v>
      </c>
      <c r="H57" s="65">
        <v>296604</v>
      </c>
      <c r="I57" s="68">
        <v>296622</v>
      </c>
      <c r="J57" s="65">
        <v>296243</v>
      </c>
      <c r="K57" s="65">
        <v>292891</v>
      </c>
      <c r="L57" s="66">
        <v>292222</v>
      </c>
      <c r="M57" s="66">
        <v>291498</v>
      </c>
      <c r="O57" s="43"/>
    </row>
    <row r="58" spans="2:15" ht="15" customHeight="1" x14ac:dyDescent="0.25">
      <c r="B58" s="20" t="s">
        <v>148</v>
      </c>
      <c r="C58" s="81" t="s">
        <v>82</v>
      </c>
      <c r="D58" s="65"/>
      <c r="E58" s="66"/>
      <c r="F58" s="66"/>
      <c r="G58" s="68">
        <v>167551</v>
      </c>
      <c r="H58" s="65">
        <v>168202</v>
      </c>
      <c r="I58" s="68">
        <v>166964</v>
      </c>
      <c r="J58" s="65">
        <v>165373</v>
      </c>
      <c r="K58" s="65">
        <v>160481</v>
      </c>
      <c r="L58" s="66">
        <v>157620</v>
      </c>
      <c r="M58" s="66">
        <v>154657</v>
      </c>
    </row>
    <row r="59" spans="2:15" ht="15" customHeight="1" x14ac:dyDescent="0.25">
      <c r="B59" s="20" t="s">
        <v>149</v>
      </c>
      <c r="C59" s="81" t="s">
        <v>83</v>
      </c>
      <c r="D59" s="65"/>
      <c r="E59" s="66"/>
      <c r="F59" s="66"/>
      <c r="G59" s="68">
        <v>90459</v>
      </c>
      <c r="H59" s="65">
        <v>90917</v>
      </c>
      <c r="I59" s="68">
        <v>91202</v>
      </c>
      <c r="J59" s="65">
        <v>91770</v>
      </c>
      <c r="K59" s="65">
        <v>92610</v>
      </c>
      <c r="L59" s="66">
        <v>93852</v>
      </c>
      <c r="M59" s="66">
        <v>95170</v>
      </c>
    </row>
    <row r="60" spans="2:15" ht="15" customHeight="1" x14ac:dyDescent="0.25">
      <c r="B60" s="20" t="s">
        <v>150</v>
      </c>
      <c r="C60" s="81" t="s">
        <v>84</v>
      </c>
      <c r="D60" s="65"/>
      <c r="E60" s="66"/>
      <c r="F60" s="66"/>
      <c r="G60" s="68">
        <v>186632</v>
      </c>
      <c r="H60" s="65">
        <v>190287</v>
      </c>
      <c r="I60" s="68">
        <v>193319</v>
      </c>
      <c r="J60" s="65">
        <v>200711</v>
      </c>
      <c r="K60" s="65">
        <v>205880</v>
      </c>
      <c r="L60" s="66">
        <v>211302</v>
      </c>
      <c r="M60" s="66">
        <v>217662</v>
      </c>
    </row>
    <row r="61" spans="2:15" ht="15" customHeight="1" x14ac:dyDescent="0.25">
      <c r="B61" s="20" t="s">
        <v>151</v>
      </c>
      <c r="C61" s="81" t="s">
        <v>85</v>
      </c>
      <c r="D61" s="65"/>
      <c r="E61" s="66"/>
      <c r="F61" s="66"/>
      <c r="G61" s="68">
        <v>100676</v>
      </c>
      <c r="H61" s="65">
        <v>104964</v>
      </c>
      <c r="I61" s="68">
        <v>110984</v>
      </c>
      <c r="J61" s="65">
        <v>117682</v>
      </c>
      <c r="K61" s="65">
        <v>122801</v>
      </c>
      <c r="L61" s="66">
        <v>127460</v>
      </c>
      <c r="M61" s="66">
        <v>128110</v>
      </c>
    </row>
    <row r="62" spans="2:15" ht="15" customHeight="1" x14ac:dyDescent="0.25">
      <c r="B62" s="62" t="s">
        <v>152</v>
      </c>
      <c r="C62" s="80" t="s">
        <v>86</v>
      </c>
      <c r="D62" s="70"/>
      <c r="E62" s="71"/>
      <c r="F62" s="71"/>
      <c r="G62" s="73">
        <v>234277</v>
      </c>
      <c r="H62" s="70">
        <v>240520</v>
      </c>
      <c r="I62" s="73">
        <v>243837</v>
      </c>
      <c r="J62" s="70">
        <v>249540</v>
      </c>
      <c r="K62" s="70">
        <v>258626</v>
      </c>
      <c r="L62" s="71">
        <v>270688</v>
      </c>
      <c r="M62" s="71">
        <v>282736</v>
      </c>
    </row>
    <row r="63" spans="2:15" ht="15" customHeight="1" x14ac:dyDescent="0.25">
      <c r="B63" s="62" t="s">
        <v>153</v>
      </c>
      <c r="C63" s="81" t="s">
        <v>87</v>
      </c>
      <c r="D63" s="65"/>
      <c r="E63" s="66"/>
      <c r="F63" s="66"/>
      <c r="G63" s="68">
        <v>234277</v>
      </c>
      <c r="H63" s="65">
        <v>240520</v>
      </c>
      <c r="I63" s="68">
        <v>243837</v>
      </c>
      <c r="J63" s="65">
        <v>249540</v>
      </c>
      <c r="K63" s="65">
        <v>258626</v>
      </c>
      <c r="L63" s="66">
        <v>270688</v>
      </c>
      <c r="M63" s="66">
        <v>282736</v>
      </c>
    </row>
    <row r="64" spans="2:15" ht="15" customHeight="1" x14ac:dyDescent="0.25">
      <c r="B64" s="20" t="s">
        <v>154</v>
      </c>
      <c r="C64" s="81" t="s">
        <v>88</v>
      </c>
      <c r="D64" s="65"/>
      <c r="E64" s="66"/>
      <c r="F64" s="66"/>
      <c r="G64" s="68">
        <v>94486</v>
      </c>
      <c r="H64" s="65">
        <v>95894</v>
      </c>
      <c r="I64" s="68">
        <v>95610</v>
      </c>
      <c r="J64" s="65">
        <v>96241</v>
      </c>
      <c r="K64" s="65">
        <v>98030</v>
      </c>
      <c r="L64" s="66">
        <v>100216</v>
      </c>
      <c r="M64" s="66">
        <v>101718</v>
      </c>
    </row>
    <row r="65" spans="2:13" ht="15" customHeight="1" x14ac:dyDescent="0.25">
      <c r="B65" s="20" t="s">
        <v>155</v>
      </c>
      <c r="C65" s="81" t="s">
        <v>89</v>
      </c>
      <c r="D65" s="65"/>
      <c r="E65" s="66"/>
      <c r="F65" s="66"/>
      <c r="G65" s="68">
        <v>7136</v>
      </c>
      <c r="H65" s="65">
        <v>7421</v>
      </c>
      <c r="I65" s="68">
        <v>7608</v>
      </c>
      <c r="J65" s="65">
        <v>7705</v>
      </c>
      <c r="K65" s="65">
        <v>8059</v>
      </c>
      <c r="L65" s="66">
        <v>8253</v>
      </c>
      <c r="M65" s="66">
        <v>8554</v>
      </c>
    </row>
    <row r="66" spans="2:13" ht="15" customHeight="1" x14ac:dyDescent="0.25">
      <c r="B66" s="20" t="s">
        <v>156</v>
      </c>
      <c r="C66" s="81" t="s">
        <v>90</v>
      </c>
      <c r="D66" s="65"/>
      <c r="E66" s="66"/>
      <c r="F66" s="66"/>
      <c r="G66" s="68">
        <v>132655</v>
      </c>
      <c r="H66" s="65">
        <v>137205</v>
      </c>
      <c r="I66" s="68">
        <v>140619</v>
      </c>
      <c r="J66" s="65">
        <v>145594</v>
      </c>
      <c r="K66" s="65">
        <v>152537</v>
      </c>
      <c r="L66" s="66">
        <v>162219</v>
      </c>
      <c r="M66" s="66">
        <v>172464</v>
      </c>
    </row>
    <row r="67" spans="2:13" ht="15" customHeight="1" x14ac:dyDescent="0.25">
      <c r="B67" s="20" t="s">
        <v>157</v>
      </c>
      <c r="C67" s="80" t="s">
        <v>91</v>
      </c>
      <c r="D67" s="70"/>
      <c r="E67" s="71"/>
      <c r="F67" s="71"/>
      <c r="G67" s="73">
        <v>793878</v>
      </c>
      <c r="H67" s="70">
        <v>814075</v>
      </c>
      <c r="I67" s="73">
        <v>849264</v>
      </c>
      <c r="J67" s="70">
        <v>876607</v>
      </c>
      <c r="K67" s="70">
        <v>902773</v>
      </c>
      <c r="L67" s="71">
        <v>930529</v>
      </c>
      <c r="M67" s="71">
        <v>951918</v>
      </c>
    </row>
    <row r="68" spans="2:13" ht="15" customHeight="1" x14ac:dyDescent="0.25">
      <c r="B68" s="62" t="s">
        <v>158</v>
      </c>
      <c r="C68" s="80" t="s">
        <v>92</v>
      </c>
      <c r="D68" s="70"/>
      <c r="E68" s="71"/>
      <c r="F68" s="71"/>
      <c r="G68" s="73">
        <v>64565</v>
      </c>
      <c r="H68" s="70">
        <v>65217</v>
      </c>
      <c r="I68" s="73">
        <v>66960</v>
      </c>
      <c r="J68" s="70">
        <v>74184</v>
      </c>
      <c r="K68" s="70">
        <v>73591</v>
      </c>
      <c r="L68" s="71">
        <v>73985</v>
      </c>
      <c r="M68" s="71">
        <v>75104</v>
      </c>
    </row>
    <row r="69" spans="2:13" ht="15" customHeight="1" x14ac:dyDescent="0.25">
      <c r="B69" s="20" t="s">
        <v>159</v>
      </c>
      <c r="C69" s="81" t="s">
        <v>93</v>
      </c>
      <c r="D69" s="65"/>
      <c r="E69" s="66"/>
      <c r="F69" s="66"/>
      <c r="G69" s="68">
        <v>63988</v>
      </c>
      <c r="H69" s="65">
        <v>64616</v>
      </c>
      <c r="I69" s="68">
        <v>66357</v>
      </c>
      <c r="J69" s="65">
        <v>73575</v>
      </c>
      <c r="K69" s="65">
        <v>72968</v>
      </c>
      <c r="L69" s="66">
        <v>73314</v>
      </c>
      <c r="M69" s="66">
        <v>74363</v>
      </c>
    </row>
    <row r="70" spans="2:13" ht="15" customHeight="1" x14ac:dyDescent="0.25">
      <c r="B70" s="20" t="s">
        <v>160</v>
      </c>
      <c r="C70" s="81" t="s">
        <v>94</v>
      </c>
      <c r="D70" s="65"/>
      <c r="E70" s="66"/>
      <c r="F70" s="66"/>
      <c r="G70" s="68">
        <v>60324</v>
      </c>
      <c r="H70" s="65">
        <v>60872</v>
      </c>
      <c r="I70" s="68">
        <v>62548</v>
      </c>
      <c r="J70" s="65">
        <v>69669</v>
      </c>
      <c r="K70" s="65">
        <v>68989</v>
      </c>
      <c r="L70" s="66">
        <v>69192</v>
      </c>
      <c r="M70" s="66">
        <v>69985</v>
      </c>
    </row>
    <row r="71" spans="2:13" ht="15" customHeight="1" x14ac:dyDescent="0.25">
      <c r="B71" s="62" t="s">
        <v>161</v>
      </c>
      <c r="C71" s="80" t="s">
        <v>95</v>
      </c>
      <c r="D71" s="70"/>
      <c r="E71" s="71"/>
      <c r="F71" s="71"/>
      <c r="G71" s="73">
        <v>578233</v>
      </c>
      <c r="H71" s="70">
        <v>594738</v>
      </c>
      <c r="I71" s="73">
        <v>623369</v>
      </c>
      <c r="J71" s="70">
        <v>637683</v>
      </c>
      <c r="K71" s="70">
        <v>660406</v>
      </c>
      <c r="L71" s="71">
        <v>685348</v>
      </c>
      <c r="M71" s="71">
        <v>701161</v>
      </c>
    </row>
    <row r="72" spans="2:13" ht="15" customHeight="1" x14ac:dyDescent="0.25">
      <c r="B72" s="20" t="s">
        <v>162</v>
      </c>
      <c r="C72" s="81" t="s">
        <v>96</v>
      </c>
      <c r="D72" s="65"/>
      <c r="E72" s="66"/>
      <c r="F72" s="66"/>
      <c r="G72" s="68">
        <v>372481</v>
      </c>
      <c r="H72" s="65">
        <v>385252</v>
      </c>
      <c r="I72" s="68">
        <v>408341</v>
      </c>
      <c r="J72" s="65">
        <v>417794</v>
      </c>
      <c r="K72" s="65">
        <v>435623</v>
      </c>
      <c r="L72" s="66">
        <v>455497</v>
      </c>
      <c r="M72" s="66">
        <v>465683</v>
      </c>
    </row>
    <row r="73" spans="2:13" ht="15" customHeight="1" x14ac:dyDescent="0.25">
      <c r="B73" s="20" t="s">
        <v>163</v>
      </c>
      <c r="C73" s="81" t="s">
        <v>97</v>
      </c>
      <c r="D73" s="65"/>
      <c r="E73" s="66"/>
      <c r="F73" s="66"/>
      <c r="G73" s="68">
        <v>313904</v>
      </c>
      <c r="H73" s="65">
        <v>325317</v>
      </c>
      <c r="I73" s="68">
        <v>345778</v>
      </c>
      <c r="J73" s="65">
        <v>354178</v>
      </c>
      <c r="K73" s="65">
        <v>369910</v>
      </c>
      <c r="L73" s="66">
        <v>387615</v>
      </c>
      <c r="M73" s="66">
        <v>395680</v>
      </c>
    </row>
    <row r="74" spans="2:13" ht="15" customHeight="1" x14ac:dyDescent="0.25">
      <c r="B74" s="20" t="s">
        <v>164</v>
      </c>
      <c r="C74" s="81" t="s">
        <v>98</v>
      </c>
      <c r="D74" s="65"/>
      <c r="E74" s="66"/>
      <c r="F74" s="66"/>
      <c r="G74" s="68">
        <v>205752</v>
      </c>
      <c r="H74" s="65">
        <v>209486</v>
      </c>
      <c r="I74" s="68">
        <v>215028</v>
      </c>
      <c r="J74" s="65">
        <v>219889</v>
      </c>
      <c r="K74" s="65">
        <v>224783</v>
      </c>
      <c r="L74" s="66">
        <v>229851</v>
      </c>
      <c r="M74" s="66">
        <v>235478</v>
      </c>
    </row>
    <row r="75" spans="2:13" ht="15" customHeight="1" x14ac:dyDescent="0.25">
      <c r="B75" s="20" t="s">
        <v>165</v>
      </c>
      <c r="C75" s="80" t="s">
        <v>99</v>
      </c>
      <c r="D75" s="70"/>
      <c r="E75" s="71"/>
      <c r="F75" s="71"/>
      <c r="G75" s="73">
        <v>173830</v>
      </c>
      <c r="H75" s="70">
        <v>177072</v>
      </c>
      <c r="I75" s="73">
        <v>182105</v>
      </c>
      <c r="J75" s="70">
        <v>186882</v>
      </c>
      <c r="K75" s="70">
        <v>190915</v>
      </c>
      <c r="L75" s="71">
        <v>194843</v>
      </c>
      <c r="M75" s="71">
        <v>199941</v>
      </c>
    </row>
    <row r="76" spans="2:13" ht="15" customHeight="1" x14ac:dyDescent="0.25">
      <c r="B76" s="62" t="s">
        <v>166</v>
      </c>
      <c r="C76" s="81" t="s">
        <v>100</v>
      </c>
      <c r="D76" s="65"/>
      <c r="E76" s="66"/>
      <c r="F76" s="66"/>
      <c r="G76" s="68">
        <v>151080</v>
      </c>
      <c r="H76" s="65">
        <v>154120</v>
      </c>
      <c r="I76" s="68">
        <v>158935</v>
      </c>
      <c r="J76" s="65">
        <v>164740</v>
      </c>
      <c r="K76" s="65">
        <v>168776</v>
      </c>
      <c r="L76" s="66">
        <v>171196</v>
      </c>
      <c r="M76" s="66">
        <v>175653</v>
      </c>
    </row>
    <row r="77" spans="2:13" ht="15" customHeight="1" x14ac:dyDescent="0.25">
      <c r="B77" s="20" t="s">
        <v>167</v>
      </c>
      <c r="C77" s="81" t="s">
        <v>101</v>
      </c>
      <c r="D77" s="65"/>
      <c r="E77" s="66"/>
      <c r="F77" s="66"/>
      <c r="G77" s="68">
        <v>151080</v>
      </c>
      <c r="H77" s="65">
        <v>154120</v>
      </c>
      <c r="I77" s="68">
        <v>158935</v>
      </c>
      <c r="J77" s="65">
        <v>164740</v>
      </c>
      <c r="K77" s="65">
        <v>168776</v>
      </c>
      <c r="L77" s="66">
        <v>171196</v>
      </c>
      <c r="M77" s="66">
        <v>175653</v>
      </c>
    </row>
    <row r="78" spans="2:13" ht="15" customHeight="1" x14ac:dyDescent="0.25">
      <c r="B78" s="20" t="s">
        <v>168</v>
      </c>
      <c r="C78" s="81" t="s">
        <v>102</v>
      </c>
      <c r="D78" s="65"/>
      <c r="E78" s="66"/>
      <c r="F78" s="66"/>
      <c r="G78" s="68">
        <v>104047</v>
      </c>
      <c r="H78" s="65">
        <v>84616</v>
      </c>
      <c r="I78" s="68">
        <v>43476</v>
      </c>
      <c r="J78" s="65">
        <v>42147</v>
      </c>
      <c r="K78" s="65">
        <v>44290</v>
      </c>
      <c r="L78" s="66">
        <v>44231</v>
      </c>
      <c r="M78" s="66">
        <v>44332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43"/>
      <c r="M79" s="43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43"/>
      <c r="M80" s="43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7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83"/>
    </row>
    <row r="84" spans="1:13" x14ac:dyDescent="0.25">
      <c r="C84" s="83"/>
    </row>
    <row r="85" spans="1:13" x14ac:dyDescent="0.25">
      <c r="C85" s="83"/>
    </row>
    <row r="95" spans="1:13" x14ac:dyDescent="0.25">
      <c r="C95" s="18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Normal="100" workbookViewId="0">
      <pane xSplit="5" ySplit="9" topLeftCell="F31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4.570312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208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SVB.NRWohne.Ber.!G11</f>
        <v>4585499</v>
      </c>
      <c r="G11" s="86">
        <f>SVB.NRWohne.Ber.!H11</f>
        <v>4660423</v>
      </c>
      <c r="H11" s="86">
        <f>SVB.NRWohne.Ber.!I11</f>
        <v>4760007</v>
      </c>
      <c r="I11" s="86">
        <f>SVB.NRWohne.Ber.!J11</f>
        <v>4873319</v>
      </c>
      <c r="J11" s="86">
        <f>SVB.NRWohne.Ber.!K11</f>
        <v>4989610</v>
      </c>
      <c r="K11" s="86">
        <f>SVB.NRWohne.Ber.!L11</f>
        <v>5104742</v>
      </c>
      <c r="L11" s="86">
        <f>SVB.NRWohne.Ber.!M11</f>
        <v>5195747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SVB.NRWohne.Ber.!G14+SVB.NRWohne.Ber.!G15</f>
        <v>65683</v>
      </c>
      <c r="G12" s="92">
        <f>SVB.NRWohne.Ber.!H14+SVB.NRWohne.Ber.!H15</f>
        <v>67952</v>
      </c>
      <c r="H12" s="92">
        <f>SVB.NRWohne.Ber.!I14+SVB.NRWohne.Ber.!I15</f>
        <v>72455</v>
      </c>
      <c r="I12" s="92">
        <f>SVB.NRWohne.Ber.!J14+SVB.NRWohne.Ber.!J15</f>
        <v>73699</v>
      </c>
      <c r="J12" s="92">
        <f>SVB.NRWohne.Ber.!K14+SVB.NRWohne.Ber.!K15</f>
        <v>75368</v>
      </c>
      <c r="K12" s="92">
        <f>SVB.NRWohne.Ber.!L14+SVB.NRWohne.Ber.!L15</f>
        <v>76575</v>
      </c>
      <c r="L12" s="92">
        <f>SVB.NRWohne.Ber.!M14+SVB.NRWohne.Ber.!M15</f>
        <v>77693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SVB.NRWohne.Ber.!G17+SVB.NRWohne.Ber.!G18+SVB.NRWohne.Ber.!G19+SVB.NRWohne.Ber.!G20+SVB.NRWohne.Ber.!G24+SVB.NRWohne.Ber.!G25+SVB.NRWohne.Ber.!G26+SVB.NRWohne.Ber.!G21+SVB.NRWohne.Ber.!G34</f>
        <v>1043871</v>
      </c>
      <c r="G13" s="92">
        <f>SVB.NRWohne.Ber.!H17+SVB.NRWohne.Ber.!H18+SVB.NRWohne.Ber.!H19+SVB.NRWohne.Ber.!H20+SVB.NRWohne.Ber.!H24+SVB.NRWohne.Ber.!H25+SVB.NRWohne.Ber.!H26+SVB.NRWohne.Ber.!H21+SVB.NRWohne.Ber.!H34</f>
        <v>1055385</v>
      </c>
      <c r="H13" s="92">
        <f>SVB.NRWohne.Ber.!I17+SVB.NRWohne.Ber.!I18+SVB.NRWohne.Ber.!I19+SVB.NRWohne.Ber.!I20+SVB.NRWohne.Ber.!I24+SVB.NRWohne.Ber.!I25+SVB.NRWohne.Ber.!I26+SVB.NRWohne.Ber.!I21+SVB.NRWohne.Ber.!I34</f>
        <v>1091350</v>
      </c>
      <c r="I13" s="92">
        <f>SVB.NRWohne.Ber.!J17+SVB.NRWohne.Ber.!J18+SVB.NRWohne.Ber.!J19+SVB.NRWohne.Ber.!J20+SVB.NRWohne.Ber.!J24+SVB.NRWohne.Ber.!J25+SVB.NRWohne.Ber.!J26+SVB.NRWohne.Ber.!J21+SVB.NRWohne.Ber.!J34</f>
        <v>1101873</v>
      </c>
      <c r="J13" s="92">
        <f>SVB.NRWohne.Ber.!K17+SVB.NRWohne.Ber.!K18+SVB.NRWohne.Ber.!K19+SVB.NRWohne.Ber.!K20+SVB.NRWohne.Ber.!K24+SVB.NRWohne.Ber.!K25+SVB.NRWohne.Ber.!K26+SVB.NRWohne.Ber.!K21+SVB.NRWohne.Ber.!K34</f>
        <v>1121918</v>
      </c>
      <c r="K13" s="92">
        <f>SVB.NRWohne.Ber.!L17+SVB.NRWohne.Ber.!L18+SVB.NRWohne.Ber.!L19+SVB.NRWohne.Ber.!L20+SVB.NRWohne.Ber.!L24+SVB.NRWohne.Ber.!L25+SVB.NRWohne.Ber.!L26+SVB.NRWohne.Ber.!L21+SVB.NRWohne.Ber.!L34</f>
        <v>1144582</v>
      </c>
      <c r="L13" s="92">
        <f>SVB.NRWohne.Ber.!M17+SVB.NRWohne.Ber.!M18+SVB.NRWohne.Ber.!M19+SVB.NRWohne.Ber.!M20+SVB.NRWohne.Ber.!M24+SVB.NRWohne.Ber.!M25+SVB.NRWohne.Ber.!M26+SVB.NRWohne.Ber.!M21+SVB.NRWohne.Ber.!M34</f>
        <v>1147130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SVB.NRWohne.Ber.!G28+SVB.NRWohne.Ber.!G29+SVB.NRWohne.Ber.!G30+SVB.NRWohne.Ber.!G31</f>
        <v>240945</v>
      </c>
      <c r="G14" s="92">
        <f>SVB.NRWohne.Ber.!H28+SVB.NRWohne.Ber.!H29+SVB.NRWohne.Ber.!H30+SVB.NRWohne.Ber.!H31</f>
        <v>244028</v>
      </c>
      <c r="H14" s="92">
        <f>SVB.NRWohne.Ber.!I28+SVB.NRWohne.Ber.!I29+SVB.NRWohne.Ber.!I30+SVB.NRWohne.Ber.!I31</f>
        <v>246830</v>
      </c>
      <c r="I14" s="92">
        <f>SVB.NRWohne.Ber.!J28+SVB.NRWohne.Ber.!J29+SVB.NRWohne.Ber.!J30+SVB.NRWohne.Ber.!J31</f>
        <v>253428</v>
      </c>
      <c r="J14" s="92">
        <f>SVB.NRWohne.Ber.!K28+SVB.NRWohne.Ber.!K29+SVB.NRWohne.Ber.!K30+SVB.NRWohne.Ber.!K31</f>
        <v>259402</v>
      </c>
      <c r="K14" s="92">
        <f>SVB.NRWohne.Ber.!L28+SVB.NRWohne.Ber.!L29+SVB.NRWohne.Ber.!L30+SVB.NRWohne.Ber.!L31</f>
        <v>266220</v>
      </c>
      <c r="L14" s="92">
        <f>SVB.NRWohne.Ber.!M28+SVB.NRWohne.Ber.!M29+SVB.NRWohne.Ber.!M30+SVB.NRWohne.Ber.!M31</f>
        <v>274585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SVB.NRWohne.Ber.!G64+SVB.NRWohne.Ber.!G65+SVB.NRWohne.Ber.!G66</f>
        <v>179860</v>
      </c>
      <c r="G15" s="92">
        <f>SVB.NRWohne.Ber.!H64+SVB.NRWohne.Ber.!H65+SVB.NRWohne.Ber.!H66</f>
        <v>184820</v>
      </c>
      <c r="H15" s="92">
        <f>SVB.NRWohne.Ber.!I64+SVB.NRWohne.Ber.!I65+SVB.NRWohne.Ber.!I66</f>
        <v>187422</v>
      </c>
      <c r="I15" s="92">
        <f>SVB.NRWohne.Ber.!J64+SVB.NRWohne.Ber.!J65+SVB.NRWohne.Ber.!J66</f>
        <v>192192</v>
      </c>
      <c r="J15" s="92">
        <f>SVB.NRWohne.Ber.!K64+SVB.NRWohne.Ber.!K65+SVB.NRWohne.Ber.!K66</f>
        <v>199050</v>
      </c>
      <c r="K15" s="92">
        <f>SVB.NRWohne.Ber.!L64+SVB.NRWohne.Ber.!L65+SVB.NRWohne.Ber.!L66</f>
        <v>208634</v>
      </c>
      <c r="L15" s="92">
        <f>SVB.NRWohne.Ber.!M64+SVB.NRWohne.Ber.!M65+SVB.NRWohne.Ber.!M66</f>
        <v>217492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SVB.NRWohne.Ber.!G72+SVB.NRWohne.Ber.!G74+SVB.NRWohne.Ber.!G69+SVB.NRWohne.Ber.!G77</f>
        <v>570183</v>
      </c>
      <c r="G16" s="92">
        <f>SVB.NRWohne.Ber.!H72+SVB.NRWohne.Ber.!H74+SVB.NRWohne.Ber.!H69+SVB.NRWohne.Ber.!H77</f>
        <v>583932</v>
      </c>
      <c r="H16" s="92">
        <f>SVB.NRWohne.Ber.!I72+SVB.NRWohne.Ber.!I74+SVB.NRWohne.Ber.!I69+SVB.NRWohne.Ber.!I77</f>
        <v>609963</v>
      </c>
      <c r="I16" s="92">
        <f>SVB.NRWohne.Ber.!J72+SVB.NRWohne.Ber.!J74+SVB.NRWohne.Ber.!J69+SVB.NRWohne.Ber.!J77</f>
        <v>629563</v>
      </c>
      <c r="J16" s="92">
        <f>SVB.NRWohne.Ber.!K72+SVB.NRWohne.Ber.!K74+SVB.NRWohne.Ber.!K69+SVB.NRWohne.Ber.!K77</f>
        <v>648662</v>
      </c>
      <c r="K16" s="92">
        <f>SVB.NRWohne.Ber.!L72+SVB.NRWohne.Ber.!L74+SVB.NRWohne.Ber.!L69+SVB.NRWohne.Ber.!L77</f>
        <v>666128</v>
      </c>
      <c r="L16" s="92">
        <f>SVB.NRWohne.Ber.!M72+SVB.NRWohne.Ber.!M74+SVB.NRWohne.Ber.!M69+SVB.NRWohne.Ber.!M77</f>
        <v>678835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SVB.NRWohne.Ber.!G52+SVB.NRWohne.Ber.!G53+SVB.NRWohne.Ber.!G35</f>
        <v>534237</v>
      </c>
      <c r="G17" s="92">
        <f>SVB.NRWohne.Ber.!H52+SVB.NRWohne.Ber.!H53+SVB.NRWohne.Ber.!H35</f>
        <v>545656</v>
      </c>
      <c r="H17" s="92">
        <f>SVB.NRWohne.Ber.!I52+SVB.NRWohne.Ber.!I53+SVB.NRWohne.Ber.!I35</f>
        <v>566239</v>
      </c>
      <c r="I17" s="92">
        <f>SVB.NRWohne.Ber.!J52+SVB.NRWohne.Ber.!J53+SVB.NRWohne.Ber.!J35</f>
        <v>581517</v>
      </c>
      <c r="J17" s="92">
        <f>SVB.NRWohne.Ber.!K52+SVB.NRWohne.Ber.!K53+SVB.NRWohne.Ber.!K35</f>
        <v>594397</v>
      </c>
      <c r="K17" s="92">
        <f>SVB.NRWohne.Ber.!L52+SVB.NRWohne.Ber.!L53+SVB.NRWohne.Ber.!L35</f>
        <v>602196</v>
      </c>
      <c r="L17" s="92">
        <f>SVB.NRWohne.Ber.!M52+SVB.NRWohne.Ber.!M53+SVB.NRWohne.Ber.!M35</f>
        <v>613884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SVB.NRWohne.Ber.!G55+SVB.NRWohne.Ber.!G57+SVB.NRWohne.Ber.!G60</f>
        <v>997338</v>
      </c>
      <c r="G18" s="92">
        <f>SVB.NRWohne.Ber.!H55+SVB.NRWohne.Ber.!H57+SVB.NRWohne.Ber.!H60</f>
        <v>1006608</v>
      </c>
      <c r="H18" s="92">
        <f>SVB.NRWohne.Ber.!I55+SVB.NRWohne.Ber.!I57+SVB.NRWohne.Ber.!I60</f>
        <v>1013957</v>
      </c>
      <c r="I18" s="92">
        <f>SVB.NRWohne.Ber.!J55+SVB.NRWohne.Ber.!J57+SVB.NRWohne.Ber.!J60</f>
        <v>1028598</v>
      </c>
      <c r="J18" s="92">
        <f>SVB.NRWohne.Ber.!K55+SVB.NRWohne.Ber.!K57+SVB.NRWohne.Ber.!K60</f>
        <v>1042230</v>
      </c>
      <c r="K18" s="92">
        <f>SVB.NRWohne.Ber.!L55+SVB.NRWohne.Ber.!L57+SVB.NRWohne.Ber.!L60</f>
        <v>1060020</v>
      </c>
      <c r="L18" s="92">
        <f>SVB.NRWohne.Ber.!M55+SVB.NRWohne.Ber.!M57+SVB.NRWohne.Ber.!M60</f>
        <v>1074759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SVB.NRWohne.Ber.!G38+SVB.NRWohne.Ber.!G39+SVB.NRWohne.Ber.!G41+SVB.NRWohne.Ber.!G44</f>
        <v>761464</v>
      </c>
      <c r="G19" s="92">
        <f>SVB.NRWohne.Ber.!H38+SVB.NRWohne.Ber.!H39+SVB.NRWohne.Ber.!H41+SVB.NRWohne.Ber.!H44</f>
        <v>790015</v>
      </c>
      <c r="H19" s="92">
        <f>SVB.NRWohne.Ber.!I38+SVB.NRWohne.Ber.!I39+SVB.NRWohne.Ber.!I41+SVB.NRWohne.Ber.!I44</f>
        <v>816521</v>
      </c>
      <c r="I19" s="92">
        <f>SVB.NRWohne.Ber.!J38+SVB.NRWohne.Ber.!J39+SVB.NRWohne.Ber.!J41+SVB.NRWohne.Ber.!J44</f>
        <v>849661</v>
      </c>
      <c r="J19" s="92">
        <f>SVB.NRWohne.Ber.!K38+SVB.NRWohne.Ber.!K39+SVB.NRWohne.Ber.!K41+SVB.NRWohne.Ber.!K44</f>
        <v>878178</v>
      </c>
      <c r="K19" s="92">
        <f>SVB.NRWohne.Ber.!L38+SVB.NRWohne.Ber.!L39+SVB.NRWohne.Ber.!L41+SVB.NRWohne.Ber.!L44</f>
        <v>907097</v>
      </c>
      <c r="L19" s="92">
        <f>SVB.NRWohne.Ber.!M38+SVB.NRWohne.Ber.!M39+SVB.NRWohne.Ber.!M41+SVB.NRWohne.Ber.!M44</f>
        <v>935327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SVB.NRWohne.Ber.!G48+SVB.NRWohne.Ber.!G61+SVB.NRWohne.Ber.!G49+SVB.NRWohne.Ber.!G22</f>
        <v>113807</v>
      </c>
      <c r="G20" s="92">
        <f>SVB.NRWohne.Ber.!H48+SVB.NRWohne.Ber.!H61+SVB.NRWohne.Ber.!H49+SVB.NRWohne.Ber.!H22</f>
        <v>118009</v>
      </c>
      <c r="H20" s="92">
        <f>SVB.NRWohne.Ber.!I48+SVB.NRWohne.Ber.!I61+SVB.NRWohne.Ber.!I49+SVB.NRWohne.Ber.!I22</f>
        <v>122306</v>
      </c>
      <c r="I20" s="92">
        <f>SVB.NRWohne.Ber.!J48+SVB.NRWohne.Ber.!J61+SVB.NRWohne.Ber.!J49+SVB.NRWohne.Ber.!J22</f>
        <v>129613</v>
      </c>
      <c r="J20" s="92">
        <f>SVB.NRWohne.Ber.!K48+SVB.NRWohne.Ber.!K61+SVB.NRWohne.Ber.!K49+SVB.NRWohne.Ber.!K22</f>
        <v>135065</v>
      </c>
      <c r="K20" s="92">
        <f>SVB.NRWohne.Ber.!L48+SVB.NRWohne.Ber.!L61+SVB.NRWohne.Ber.!L49+SVB.NRWohne.Ber.!L22</f>
        <v>137897</v>
      </c>
      <c r="L20" s="92">
        <f>SVB.NRWohne.Ber.!M48+SVB.NRWohne.Ber.!M61+SVB.NRWohne.Ber.!M49+SVB.NRWohne.Ber.!M22</f>
        <v>140582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508</v>
      </c>
      <c r="G21" s="92">
        <f>G11-G12-G13-G14-G15-G16-G17-G18-G19-G20-G22</f>
        <v>509</v>
      </c>
      <c r="H21" s="92">
        <f>H11-H12-H13-H14-H15-H16-H17-H18-H19-H20-H22</f>
        <v>504</v>
      </c>
      <c r="I21" s="92">
        <f t="shared" ref="I21:L21" si="0">I11-I12-I13-I14-I15-I16-I17-I18-I19-I20-I22</f>
        <v>502</v>
      </c>
      <c r="J21" s="92">
        <f t="shared" si="0"/>
        <v>515</v>
      </c>
      <c r="K21" s="92">
        <f t="shared" ref="K21" si="1">K11-K12-K13-K14-K15-K16-K17-K18-K19-K20-K22</f>
        <v>544</v>
      </c>
      <c r="L21" s="92">
        <f t="shared" si="0"/>
        <v>633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SVB.NRWohne.Ber.!G78</f>
        <v>77603</v>
      </c>
      <c r="G22" s="43">
        <f>SVB.NRWohne.Ber.!H78</f>
        <v>63509</v>
      </c>
      <c r="H22" s="43">
        <f>SVB.NRWohne.Ber.!I78</f>
        <v>32460</v>
      </c>
      <c r="I22" s="43">
        <f>SVB.NRWohne.Ber.!J78</f>
        <v>32673</v>
      </c>
      <c r="J22" s="43">
        <f>SVB.NRWohne.Ber.!K78</f>
        <v>34825</v>
      </c>
      <c r="K22" s="43">
        <f>SVB.NRWohne.Ber.!L78</f>
        <v>34849</v>
      </c>
      <c r="L22" s="43">
        <f>SVB.NRWohne.Ber.!M78</f>
        <v>34827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4585499</v>
      </c>
      <c r="G23" s="91">
        <f>SUM(G12:G22)</f>
        <v>4660423</v>
      </c>
      <c r="H23" s="91">
        <f>SUM(H12:H22)</f>
        <v>4760007</v>
      </c>
      <c r="I23" s="91">
        <f t="shared" ref="I23:L23" si="2">SUM(I12:I22)</f>
        <v>4873319</v>
      </c>
      <c r="J23" s="91">
        <f t="shared" si="2"/>
        <v>4989610</v>
      </c>
      <c r="K23" s="91">
        <f>SUM(K12:K22)</f>
        <v>5104742</v>
      </c>
      <c r="L23" s="91">
        <f t="shared" si="2"/>
        <v>5195747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5" t="s">
        <v>202</v>
      </c>
    </row>
    <row r="29" spans="1:18" x14ac:dyDescent="0.25">
      <c r="C29" s="31" t="s">
        <v>208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4585499</v>
      </c>
      <c r="G36" s="86">
        <v>4660423</v>
      </c>
      <c r="H36" s="86">
        <v>6407112</v>
      </c>
      <c r="I36" s="86">
        <v>6549350</v>
      </c>
      <c r="J36" s="94">
        <v>6698306</v>
      </c>
      <c r="K36" s="94">
        <v>5104742</v>
      </c>
      <c r="L36" s="95">
        <v>5195747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1.4324068111235004</v>
      </c>
      <c r="G37" s="96">
        <f>G12/$G$36*100</f>
        <v>1.4580650726339648</v>
      </c>
      <c r="H37" s="96">
        <f>H12/$H$11*100</f>
        <v>1.5221616270732374</v>
      </c>
      <c r="I37" s="96">
        <f>I12/$I$11*100</f>
        <v>1.5122958295978572</v>
      </c>
      <c r="J37" s="96">
        <f>J12/$J$11*100</f>
        <v>1.5104988165407718</v>
      </c>
      <c r="K37" s="96">
        <f>K12/$K$11*100</f>
        <v>1.5000758118627739</v>
      </c>
      <c r="L37" s="96">
        <f>L12/$L$36*100</f>
        <v>1.4953191523759721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22.764610787179322</v>
      </c>
      <c r="G38" s="96">
        <f t="shared" ref="G38:G47" si="4">G13/$G$36*100</f>
        <v>22.645691174384812</v>
      </c>
      <c r="H38" s="96">
        <f t="shared" ref="H38:H47" si="5">H13/$H$11*100</f>
        <v>22.927487291510285</v>
      </c>
      <c r="I38" s="96">
        <f t="shared" ref="I38:I47" si="6">I13/$I$11*100</f>
        <v>22.610319578915313</v>
      </c>
      <c r="J38" s="96">
        <f t="shared" ref="J38:J47" si="7">J13/$J$11*100</f>
        <v>22.485084004561479</v>
      </c>
      <c r="K38" s="96">
        <f t="shared" ref="K38:K47" si="8">K13/$K$11*100</f>
        <v>22.421936309415834</v>
      </c>
      <c r="L38" s="96">
        <f t="shared" ref="L38:L47" si="9">L13/$L$36*100</f>
        <v>22.078249768512592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5.2544990196268717</v>
      </c>
      <c r="G39" s="96">
        <f t="shared" si="4"/>
        <v>5.2361770594643451</v>
      </c>
      <c r="H39" s="96">
        <f t="shared" si="5"/>
        <v>5.1854965759504132</v>
      </c>
      <c r="I39" s="96">
        <f t="shared" si="6"/>
        <v>5.2003162526401416</v>
      </c>
      <c r="J39" s="96">
        <f t="shared" si="7"/>
        <v>5.1988431961616239</v>
      </c>
      <c r="K39" s="96">
        <f t="shared" si="8"/>
        <v>5.2151509322116576</v>
      </c>
      <c r="L39" s="96">
        <f t="shared" si="9"/>
        <v>5.2848031284048282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3.9223648287787216</v>
      </c>
      <c r="G40" s="96">
        <f t="shared" si="4"/>
        <v>3.9657344408436748</v>
      </c>
      <c r="H40" s="96">
        <f t="shared" si="5"/>
        <v>3.937431184449939</v>
      </c>
      <c r="I40" s="96">
        <f t="shared" si="6"/>
        <v>3.9437598893074721</v>
      </c>
      <c r="J40" s="96">
        <f t="shared" si="7"/>
        <v>3.9892897440882154</v>
      </c>
      <c r="K40" s="96">
        <f t="shared" si="8"/>
        <v>4.0870625782850531</v>
      </c>
      <c r="L40" s="96">
        <f t="shared" si="9"/>
        <v>4.1859620955369845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12.434480958342812</v>
      </c>
      <c r="G41" s="96">
        <f t="shared" si="4"/>
        <v>12.529592270916181</v>
      </c>
      <c r="H41" s="96">
        <f t="shared" si="5"/>
        <v>12.814329894893012</v>
      </c>
      <c r="I41" s="96">
        <f t="shared" si="6"/>
        <v>12.918567407551199</v>
      </c>
      <c r="J41" s="96">
        <f t="shared" si="7"/>
        <v>13.000254528911077</v>
      </c>
      <c r="K41" s="96">
        <f t="shared" si="8"/>
        <v>13.049200135873665</v>
      </c>
      <c r="L41" s="96">
        <f t="shared" si="9"/>
        <v>13.065205060985456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11.65057499739941</v>
      </c>
      <c r="G42" s="96">
        <f t="shared" si="4"/>
        <v>11.708293431733557</v>
      </c>
      <c r="H42" s="96">
        <f t="shared" si="5"/>
        <v>11.895759817159933</v>
      </c>
      <c r="I42" s="96">
        <f t="shared" si="6"/>
        <v>11.932668475016719</v>
      </c>
      <c r="J42" s="96">
        <f t="shared" si="7"/>
        <v>11.912694579335859</v>
      </c>
      <c r="K42" s="96">
        <f t="shared" si="8"/>
        <v>11.796795998700816</v>
      </c>
      <c r="L42" s="96">
        <f t="shared" si="9"/>
        <v>11.815124947384852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21.749824828224799</v>
      </c>
      <c r="G43" s="96">
        <f t="shared" si="4"/>
        <v>21.5990694406924</v>
      </c>
      <c r="H43" s="96">
        <f t="shared" si="5"/>
        <v>21.301586321196588</v>
      </c>
      <c r="I43" s="96">
        <f t="shared" si="6"/>
        <v>21.10672418530369</v>
      </c>
      <c r="J43" s="96">
        <f t="shared" si="7"/>
        <v>20.888005274961369</v>
      </c>
      <c r="K43" s="96">
        <f t="shared" si="8"/>
        <v>20.76539813373526</v>
      </c>
      <c r="L43" s="96">
        <f t="shared" si="9"/>
        <v>20.685360545846439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16.605913554882466</v>
      </c>
      <c r="G44" s="96">
        <f t="shared" si="4"/>
        <v>16.951572850790583</v>
      </c>
      <c r="H44" s="96">
        <f t="shared" si="5"/>
        <v>17.153777294865321</v>
      </c>
      <c r="I44" s="96">
        <f t="shared" si="6"/>
        <v>17.434955520047016</v>
      </c>
      <c r="J44" s="96">
        <f t="shared" si="7"/>
        <v>17.600133076533037</v>
      </c>
      <c r="K44" s="96">
        <f t="shared" si="8"/>
        <v>17.7696933557073</v>
      </c>
      <c r="L44" s="96">
        <f t="shared" si="9"/>
        <v>18.001781072096083</v>
      </c>
      <c r="M44" s="92"/>
      <c r="N44" s="92"/>
      <c r="O44" s="92"/>
      <c r="P44" s="92"/>
      <c r="R44" s="69"/>
    </row>
    <row r="45" spans="1:18" ht="25.5" customHeight="1" x14ac:dyDescent="0.25">
      <c r="B45" s="90">
        <v>9</v>
      </c>
      <c r="C45" s="89" t="s">
        <v>268</v>
      </c>
      <c r="D45"/>
      <c r="E45"/>
      <c r="F45" s="96">
        <f t="shared" si="3"/>
        <v>2.4818891030180139</v>
      </c>
      <c r="G45" s="96">
        <f t="shared" si="4"/>
        <v>2.5321521243887091</v>
      </c>
      <c r="H45" s="96">
        <f t="shared" si="5"/>
        <v>2.5694500029096594</v>
      </c>
      <c r="I45" s="96">
        <f t="shared" si="6"/>
        <v>2.6596453053863289</v>
      </c>
      <c r="J45" s="96">
        <f t="shared" si="7"/>
        <v>2.706924990129489</v>
      </c>
      <c r="K45" s="96">
        <f t="shared" si="8"/>
        <v>2.701351018327665</v>
      </c>
      <c r="L45" s="96">
        <f t="shared" si="9"/>
        <v>2.7057129610044526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1.1078401718111813E-2</v>
      </c>
      <c r="G46" s="96">
        <f t="shared" si="4"/>
        <v>1.0921755385723571E-2</v>
      </c>
      <c r="H46" s="96">
        <f t="shared" si="5"/>
        <v>1.0588219723206289E-2</v>
      </c>
      <c r="I46" s="96">
        <f t="shared" si="6"/>
        <v>1.0300987889362465E-2</v>
      </c>
      <c r="J46" s="96">
        <f t="shared" si="7"/>
        <v>1.0321447968879332E-2</v>
      </c>
      <c r="K46" s="96">
        <f t="shared" si="8"/>
        <v>1.0656757971313732E-2</v>
      </c>
      <c r="L46" s="96">
        <f t="shared" si="9"/>
        <v>1.218304124507987E-2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1.6923567097059666</v>
      </c>
      <c r="G47" s="96">
        <f t="shared" si="4"/>
        <v>1.3627303787660476</v>
      </c>
      <c r="H47" s="96">
        <f t="shared" si="5"/>
        <v>0.68193177026840512</v>
      </c>
      <c r="I47" s="96">
        <f t="shared" si="6"/>
        <v>0.67044656834490002</v>
      </c>
      <c r="J47" s="96">
        <f t="shared" si="7"/>
        <v>0.6979503408081994</v>
      </c>
      <c r="K47" s="96">
        <f t="shared" si="8"/>
        <v>0.68267896790866223</v>
      </c>
      <c r="L47" s="96">
        <f t="shared" si="9"/>
        <v>0.67029822660726168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 s="86"/>
      <c r="G48" s="86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Q28" sqref="Q28"/>
      <selection pane="topRight" activeCell="Q28" sqref="Q28"/>
      <selection pane="bottomLeft" activeCell="Q28" sqref="Q28"/>
      <selection pane="bottomRight" activeCell="I87" sqref="I87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25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4585499</v>
      </c>
      <c r="H11" s="70">
        <v>4660423</v>
      </c>
      <c r="I11" s="70">
        <v>4760007</v>
      </c>
      <c r="J11" s="70">
        <v>4873319</v>
      </c>
      <c r="K11" s="71">
        <v>4989610</v>
      </c>
      <c r="L11" s="72">
        <v>5104742</v>
      </c>
      <c r="M11" s="72">
        <v>5195747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1255328</v>
      </c>
      <c r="H12" s="70">
        <v>1269148</v>
      </c>
      <c r="I12" s="70">
        <v>1302792</v>
      </c>
      <c r="J12" s="70">
        <v>1317541</v>
      </c>
      <c r="K12" s="71">
        <v>1342453</v>
      </c>
      <c r="L12" s="73">
        <v>1368996</v>
      </c>
      <c r="M12" s="73">
        <v>1377621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65683</v>
      </c>
      <c r="H13" s="70">
        <v>67952</v>
      </c>
      <c r="I13" s="70">
        <v>72455</v>
      </c>
      <c r="J13" s="70">
        <v>73699</v>
      </c>
      <c r="K13" s="71">
        <v>75368</v>
      </c>
      <c r="L13" s="73">
        <v>76575</v>
      </c>
      <c r="M13" s="73">
        <v>77693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23657</v>
      </c>
      <c r="H14" s="65">
        <v>25178</v>
      </c>
      <c r="I14" s="65">
        <v>26328</v>
      </c>
      <c r="J14" s="65">
        <v>26724</v>
      </c>
      <c r="K14" s="66">
        <v>27175</v>
      </c>
      <c r="L14" s="68">
        <v>27697</v>
      </c>
      <c r="M14" s="68">
        <v>28482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42026</v>
      </c>
      <c r="H15" s="65">
        <v>42774</v>
      </c>
      <c r="I15" s="65">
        <v>46127</v>
      </c>
      <c r="J15" s="65">
        <v>46975</v>
      </c>
      <c r="K15" s="66">
        <v>48193</v>
      </c>
      <c r="L15" s="68">
        <v>48878</v>
      </c>
      <c r="M15" s="68">
        <v>49211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427628</v>
      </c>
      <c r="H16" s="70">
        <v>431970</v>
      </c>
      <c r="I16" s="70">
        <v>437443</v>
      </c>
      <c r="J16" s="70">
        <v>437872</v>
      </c>
      <c r="K16" s="71">
        <v>442043</v>
      </c>
      <c r="L16" s="73">
        <v>446377</v>
      </c>
      <c r="M16" s="73">
        <v>438538</v>
      </c>
    </row>
    <row r="17" spans="2:13" ht="15" customHeight="1" x14ac:dyDescent="0.25">
      <c r="B17" s="20" t="s">
        <v>108</v>
      </c>
      <c r="C17" s="36" t="s">
        <v>43</v>
      </c>
      <c r="D17"/>
      <c r="E17"/>
      <c r="F17"/>
      <c r="G17" s="65">
        <v>17591</v>
      </c>
      <c r="H17" s="65">
        <v>17186</v>
      </c>
      <c r="I17" s="65">
        <v>17043</v>
      </c>
      <c r="J17" s="65">
        <v>16479</v>
      </c>
      <c r="K17" s="66">
        <v>16109</v>
      </c>
      <c r="L17" s="68">
        <v>16406</v>
      </c>
      <c r="M17" s="68">
        <v>16240</v>
      </c>
    </row>
    <row r="18" spans="2:13" ht="15" customHeight="1" x14ac:dyDescent="0.25">
      <c r="B18" s="20" t="s">
        <v>109</v>
      </c>
      <c r="C18" s="36" t="s">
        <v>44</v>
      </c>
      <c r="D18"/>
      <c r="E18"/>
      <c r="F18"/>
      <c r="G18" s="65">
        <v>94912</v>
      </c>
      <c r="H18" s="65">
        <v>96199</v>
      </c>
      <c r="I18" s="65">
        <v>96893</v>
      </c>
      <c r="J18" s="65">
        <v>99056</v>
      </c>
      <c r="K18" s="66">
        <v>100722</v>
      </c>
      <c r="L18" s="68">
        <v>102214</v>
      </c>
      <c r="M18" s="68">
        <v>101392</v>
      </c>
    </row>
    <row r="19" spans="2:13" ht="15" customHeight="1" x14ac:dyDescent="0.25">
      <c r="B19" s="20" t="s">
        <v>110</v>
      </c>
      <c r="C19" s="36" t="s">
        <v>45</v>
      </c>
      <c r="D19"/>
      <c r="E19"/>
      <c r="F19"/>
      <c r="G19" s="65">
        <v>47650</v>
      </c>
      <c r="H19" s="65">
        <v>47989</v>
      </c>
      <c r="I19" s="65">
        <v>49943</v>
      </c>
      <c r="J19" s="65">
        <v>50030</v>
      </c>
      <c r="K19" s="66">
        <v>50309</v>
      </c>
      <c r="L19" s="68">
        <v>50578</v>
      </c>
      <c r="M19" s="68">
        <v>49823</v>
      </c>
    </row>
    <row r="20" spans="2:13" ht="15" customHeight="1" x14ac:dyDescent="0.25">
      <c r="B20" s="20" t="s">
        <v>111</v>
      </c>
      <c r="C20" s="36" t="s">
        <v>46</v>
      </c>
      <c r="D20"/>
      <c r="E20"/>
      <c r="F20"/>
      <c r="G20" s="65">
        <v>236932</v>
      </c>
      <c r="H20" s="65">
        <v>239852</v>
      </c>
      <c r="I20" s="65">
        <v>242190</v>
      </c>
      <c r="J20" s="65">
        <v>240785</v>
      </c>
      <c r="K20" s="66">
        <v>243109</v>
      </c>
      <c r="L20" s="68">
        <v>245698</v>
      </c>
      <c r="M20" s="68">
        <v>240437</v>
      </c>
    </row>
    <row r="21" spans="2:13" ht="15" customHeight="1" x14ac:dyDescent="0.25">
      <c r="B21" s="20" t="s">
        <v>112</v>
      </c>
      <c r="C21" s="33" t="s">
        <v>47</v>
      </c>
      <c r="D21"/>
      <c r="E21"/>
      <c r="F21"/>
      <c r="G21" s="65">
        <v>22007</v>
      </c>
      <c r="H21" s="65">
        <v>22102</v>
      </c>
      <c r="I21" s="65">
        <v>22599</v>
      </c>
      <c r="J21" s="65">
        <v>22586</v>
      </c>
      <c r="K21" s="66">
        <v>22515</v>
      </c>
      <c r="L21" s="68">
        <v>22167</v>
      </c>
      <c r="M21" s="68">
        <v>21320</v>
      </c>
    </row>
    <row r="22" spans="2:13" ht="15" customHeight="1" x14ac:dyDescent="0.25">
      <c r="B22" s="20" t="s">
        <v>113</v>
      </c>
      <c r="C22" s="39" t="s">
        <v>48</v>
      </c>
      <c r="D22"/>
      <c r="E22"/>
      <c r="F22"/>
      <c r="G22" s="65">
        <v>8536</v>
      </c>
      <c r="H22" s="65">
        <v>8642</v>
      </c>
      <c r="I22" s="65">
        <v>8775</v>
      </c>
      <c r="J22" s="65">
        <v>8936</v>
      </c>
      <c r="K22" s="66">
        <v>9279</v>
      </c>
      <c r="L22" s="68">
        <v>9314</v>
      </c>
      <c r="M22" s="68">
        <v>9326</v>
      </c>
    </row>
    <row r="23" spans="2:13" ht="15" customHeight="1" x14ac:dyDescent="0.25">
      <c r="B23" s="62" t="s">
        <v>114</v>
      </c>
      <c r="C23" s="61" t="s">
        <v>49</v>
      </c>
      <c r="D23"/>
      <c r="E23"/>
      <c r="F23"/>
      <c r="G23" s="70">
        <v>521072</v>
      </c>
      <c r="H23" s="70">
        <v>525198</v>
      </c>
      <c r="I23" s="70">
        <v>546064</v>
      </c>
      <c r="J23" s="70">
        <v>552542</v>
      </c>
      <c r="K23" s="71">
        <v>565640</v>
      </c>
      <c r="L23" s="73">
        <v>579824</v>
      </c>
      <c r="M23" s="73">
        <v>586805</v>
      </c>
    </row>
    <row r="24" spans="2:13" ht="15" customHeight="1" x14ac:dyDescent="0.25">
      <c r="B24" s="20" t="s">
        <v>115</v>
      </c>
      <c r="C24" s="36" t="s">
        <v>50</v>
      </c>
      <c r="D24"/>
      <c r="E24"/>
      <c r="F24"/>
      <c r="G24" s="65">
        <v>235112</v>
      </c>
      <c r="H24" s="65">
        <v>236582</v>
      </c>
      <c r="I24" s="65">
        <v>251019</v>
      </c>
      <c r="J24" s="65">
        <v>253853</v>
      </c>
      <c r="K24" s="66">
        <v>260183</v>
      </c>
      <c r="L24" s="68">
        <v>267050</v>
      </c>
      <c r="M24" s="68">
        <v>269989</v>
      </c>
    </row>
    <row r="25" spans="2:13" ht="15" customHeight="1" x14ac:dyDescent="0.25">
      <c r="B25" s="20" t="s">
        <v>116</v>
      </c>
      <c r="C25" s="33" t="s">
        <v>51</v>
      </c>
      <c r="D25"/>
      <c r="E25"/>
      <c r="F25"/>
      <c r="G25" s="65">
        <v>150083</v>
      </c>
      <c r="H25" s="65">
        <v>151133</v>
      </c>
      <c r="I25" s="65">
        <v>154340</v>
      </c>
      <c r="J25" s="65">
        <v>155911</v>
      </c>
      <c r="K25" s="66">
        <v>159094</v>
      </c>
      <c r="L25" s="68">
        <v>162858</v>
      </c>
      <c r="M25" s="68">
        <v>164281</v>
      </c>
    </row>
    <row r="26" spans="2:13" ht="15" customHeight="1" x14ac:dyDescent="0.25">
      <c r="B26" s="20" t="s">
        <v>117</v>
      </c>
      <c r="C26" s="36" t="s">
        <v>52</v>
      </c>
      <c r="D26"/>
      <c r="E26"/>
      <c r="F26"/>
      <c r="G26" s="65">
        <v>135877</v>
      </c>
      <c r="H26" s="65">
        <v>137483</v>
      </c>
      <c r="I26" s="65">
        <v>140705</v>
      </c>
      <c r="J26" s="65">
        <v>142778</v>
      </c>
      <c r="K26" s="66">
        <v>146363</v>
      </c>
      <c r="L26" s="68">
        <v>149916</v>
      </c>
      <c r="M26" s="68">
        <v>152535</v>
      </c>
    </row>
    <row r="27" spans="2:13" ht="15" customHeight="1" x14ac:dyDescent="0.25">
      <c r="B27" s="62" t="s">
        <v>118</v>
      </c>
      <c r="C27" s="57" t="s">
        <v>53</v>
      </c>
      <c r="D27"/>
      <c r="E27"/>
      <c r="F27"/>
      <c r="G27" s="65">
        <v>240945</v>
      </c>
      <c r="H27" s="65">
        <v>244028</v>
      </c>
      <c r="I27" s="65">
        <v>246830</v>
      </c>
      <c r="J27" s="65">
        <v>253428</v>
      </c>
      <c r="K27" s="66">
        <v>259402</v>
      </c>
      <c r="L27" s="68">
        <v>266220</v>
      </c>
      <c r="M27" s="68">
        <v>274585</v>
      </c>
    </row>
    <row r="28" spans="2:13" ht="14.25" customHeight="1" x14ac:dyDescent="0.25">
      <c r="B28" s="20" t="s">
        <v>119</v>
      </c>
      <c r="C28" s="36" t="s">
        <v>54</v>
      </c>
      <c r="D28"/>
      <c r="E28"/>
      <c r="F28"/>
      <c r="G28" s="65">
        <v>32461</v>
      </c>
      <c r="H28" s="65">
        <v>33158</v>
      </c>
      <c r="I28" s="65">
        <v>33788</v>
      </c>
      <c r="J28" s="65">
        <v>35117</v>
      </c>
      <c r="K28" s="66">
        <v>36785</v>
      </c>
      <c r="L28" s="68">
        <v>38326</v>
      </c>
      <c r="M28" s="68">
        <v>39847</v>
      </c>
    </row>
    <row r="29" spans="2:13" ht="15" customHeight="1" x14ac:dyDescent="0.25">
      <c r="B29" s="20" t="s">
        <v>120</v>
      </c>
      <c r="C29" s="33" t="s">
        <v>55</v>
      </c>
      <c r="D29"/>
      <c r="E29"/>
      <c r="F29"/>
      <c r="G29" s="65">
        <v>72585</v>
      </c>
      <c r="H29" s="65">
        <v>73281</v>
      </c>
      <c r="I29" s="65">
        <v>74126</v>
      </c>
      <c r="J29" s="65">
        <v>76119</v>
      </c>
      <c r="K29" s="66">
        <v>78327</v>
      </c>
      <c r="L29" s="68">
        <v>81151</v>
      </c>
      <c r="M29" s="68">
        <v>83878</v>
      </c>
    </row>
    <row r="30" spans="2:13" ht="15" customHeight="1" x14ac:dyDescent="0.25">
      <c r="B30" s="20" t="s">
        <v>121</v>
      </c>
      <c r="C30" s="36" t="s">
        <v>56</v>
      </c>
      <c r="D30"/>
      <c r="E30"/>
      <c r="F30"/>
      <c r="G30" s="65">
        <v>47834</v>
      </c>
      <c r="H30" s="65">
        <v>47672</v>
      </c>
      <c r="I30" s="65">
        <v>47681</v>
      </c>
      <c r="J30" s="65">
        <v>48202</v>
      </c>
      <c r="K30" s="66">
        <v>48738</v>
      </c>
      <c r="L30" s="68">
        <v>49130</v>
      </c>
      <c r="M30" s="68">
        <v>49723</v>
      </c>
    </row>
    <row r="31" spans="2:13" ht="15" customHeight="1" x14ac:dyDescent="0.25">
      <c r="B31" s="20" t="s">
        <v>122</v>
      </c>
      <c r="C31" s="36" t="s">
        <v>57</v>
      </c>
      <c r="D31"/>
      <c r="E31"/>
      <c r="F31"/>
      <c r="G31" s="65">
        <v>88065</v>
      </c>
      <c r="H31" s="65">
        <v>89917</v>
      </c>
      <c r="I31" s="65">
        <v>91235</v>
      </c>
      <c r="J31" s="65">
        <v>93990</v>
      </c>
      <c r="K31" s="66">
        <v>95552</v>
      </c>
      <c r="L31" s="68">
        <v>97613</v>
      </c>
      <c r="M31" s="68">
        <v>101137</v>
      </c>
    </row>
    <row r="32" spans="2:13" ht="15" customHeight="1" x14ac:dyDescent="0.25">
      <c r="B32" s="62" t="s">
        <v>123</v>
      </c>
      <c r="C32" s="61" t="s">
        <v>58</v>
      </c>
      <c r="D32"/>
      <c r="E32"/>
      <c r="F32"/>
      <c r="G32" s="70">
        <v>976151</v>
      </c>
      <c r="H32" s="70">
        <v>1012411</v>
      </c>
      <c r="I32" s="70">
        <v>1056508</v>
      </c>
      <c r="J32" s="70">
        <v>1100141</v>
      </c>
      <c r="K32" s="71">
        <v>1137578</v>
      </c>
      <c r="L32" s="73">
        <v>1174111</v>
      </c>
      <c r="M32" s="73">
        <v>1211147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187242</v>
      </c>
      <c r="H33" s="70">
        <v>193891</v>
      </c>
      <c r="I33" s="70">
        <v>210885</v>
      </c>
      <c r="J33" s="70">
        <v>219158</v>
      </c>
      <c r="K33" s="71">
        <v>226646</v>
      </c>
      <c r="L33" s="73">
        <v>233198</v>
      </c>
      <c r="M33" s="73">
        <v>240167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103707</v>
      </c>
      <c r="H34" s="65">
        <v>106859</v>
      </c>
      <c r="I34" s="65">
        <v>116618</v>
      </c>
      <c r="J34" s="65">
        <v>120395</v>
      </c>
      <c r="K34" s="66">
        <v>123514</v>
      </c>
      <c r="L34" s="68">
        <v>127695</v>
      </c>
      <c r="M34" s="68">
        <v>131113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83535</v>
      </c>
      <c r="H35" s="65">
        <v>87032</v>
      </c>
      <c r="I35" s="65">
        <v>94267</v>
      </c>
      <c r="J35" s="65">
        <v>98763</v>
      </c>
      <c r="K35" s="66">
        <v>103132</v>
      </c>
      <c r="L35" s="68">
        <v>105503</v>
      </c>
      <c r="M35" s="68">
        <v>109054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51669</v>
      </c>
      <c r="H36" s="65">
        <v>54440</v>
      </c>
      <c r="I36" s="65">
        <v>59008</v>
      </c>
      <c r="J36" s="65">
        <v>62351</v>
      </c>
      <c r="K36" s="66">
        <v>65292</v>
      </c>
      <c r="L36" s="68">
        <v>67014</v>
      </c>
      <c r="M36" s="68">
        <v>69795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455519</v>
      </c>
      <c r="H37" s="70">
        <v>471340</v>
      </c>
      <c r="I37" s="70">
        <v>484357</v>
      </c>
      <c r="J37" s="70">
        <v>498023</v>
      </c>
      <c r="K37" s="71">
        <v>513137</v>
      </c>
      <c r="L37" s="73">
        <v>526771</v>
      </c>
      <c r="M37" s="73">
        <v>541965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343177</v>
      </c>
      <c r="H38" s="65">
        <v>353070</v>
      </c>
      <c r="I38" s="65">
        <v>360467</v>
      </c>
      <c r="J38" s="65">
        <v>369055</v>
      </c>
      <c r="K38" s="66">
        <v>378687</v>
      </c>
      <c r="L38" s="68">
        <v>387586</v>
      </c>
      <c r="M38" s="68">
        <v>398777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112342</v>
      </c>
      <c r="H39" s="65">
        <v>118270</v>
      </c>
      <c r="I39" s="65">
        <v>123890</v>
      </c>
      <c r="J39" s="65">
        <v>128968</v>
      </c>
      <c r="K39" s="66">
        <v>134450</v>
      </c>
      <c r="L39" s="68">
        <v>139185</v>
      </c>
      <c r="M39" s="68">
        <v>143188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333390</v>
      </c>
      <c r="H40" s="70">
        <v>347180</v>
      </c>
      <c r="I40" s="70">
        <v>361266</v>
      </c>
      <c r="J40" s="70">
        <v>382960</v>
      </c>
      <c r="K40" s="71">
        <v>397795</v>
      </c>
      <c r="L40" s="73">
        <v>414142</v>
      </c>
      <c r="M40" s="73">
        <v>429015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221415</v>
      </c>
      <c r="H41" s="65">
        <v>233156</v>
      </c>
      <c r="I41" s="65">
        <v>245306</v>
      </c>
      <c r="J41" s="65">
        <v>262323</v>
      </c>
      <c r="K41" s="66">
        <v>272353</v>
      </c>
      <c r="L41" s="68">
        <v>283805</v>
      </c>
      <c r="M41" s="68">
        <v>294194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184442</v>
      </c>
      <c r="H42" s="65">
        <v>194835</v>
      </c>
      <c r="I42" s="65">
        <v>204568</v>
      </c>
      <c r="J42" s="65">
        <v>219659</v>
      </c>
      <c r="K42" s="66">
        <v>227809</v>
      </c>
      <c r="L42" s="68">
        <v>237424</v>
      </c>
      <c r="M42" s="68">
        <v>247024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111082</v>
      </c>
      <c r="J43" s="65">
        <v>118458</v>
      </c>
      <c r="K43" s="66">
        <v>123634</v>
      </c>
      <c r="L43" s="68">
        <v>129404</v>
      </c>
      <c r="M43" s="68">
        <v>134993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84530</v>
      </c>
      <c r="H44" s="65">
        <v>85519</v>
      </c>
      <c r="I44" s="65">
        <v>86858</v>
      </c>
      <c r="J44" s="65">
        <v>89315</v>
      </c>
      <c r="K44" s="66">
        <v>92688</v>
      </c>
      <c r="L44" s="68">
        <v>96521</v>
      </c>
      <c r="M44" s="68">
        <v>99168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29873</v>
      </c>
      <c r="H45" s="65">
        <v>29196</v>
      </c>
      <c r="I45" s="65">
        <v>28639</v>
      </c>
      <c r="J45" s="65">
        <v>28157</v>
      </c>
      <c r="K45" s="66">
        <v>28408</v>
      </c>
      <c r="L45" s="68">
        <v>29284</v>
      </c>
      <c r="M45" s="68">
        <v>30148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13361</v>
      </c>
      <c r="H46" s="65">
        <v>13265</v>
      </c>
      <c r="I46" s="65">
        <v>13021</v>
      </c>
      <c r="J46" s="65">
        <v>13087</v>
      </c>
      <c r="K46" s="66">
        <v>13376</v>
      </c>
      <c r="L46" s="68">
        <v>13374</v>
      </c>
      <c r="M46" s="68">
        <v>13304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24735</v>
      </c>
      <c r="H47" s="65">
        <v>26121</v>
      </c>
      <c r="I47" s="65">
        <v>27289</v>
      </c>
      <c r="J47" s="65">
        <v>28904</v>
      </c>
      <c r="K47" s="66">
        <v>30626</v>
      </c>
      <c r="L47" s="68">
        <v>32726</v>
      </c>
      <c r="M47" s="68">
        <v>33761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10393</v>
      </c>
      <c r="H48" s="65">
        <v>11029</v>
      </c>
      <c r="I48" s="65">
        <v>11629</v>
      </c>
      <c r="J48" s="65">
        <v>13272</v>
      </c>
      <c r="K48" s="66">
        <v>14601</v>
      </c>
      <c r="L48" s="68">
        <v>15570</v>
      </c>
      <c r="M48" s="68">
        <v>16746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17052</v>
      </c>
      <c r="H49" s="65">
        <v>17476</v>
      </c>
      <c r="I49" s="65">
        <v>17473</v>
      </c>
      <c r="J49" s="65">
        <v>18050</v>
      </c>
      <c r="K49" s="66">
        <v>18153</v>
      </c>
      <c r="L49" s="68">
        <v>18246</v>
      </c>
      <c r="M49" s="68">
        <v>18907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1525866</v>
      </c>
      <c r="H50" s="70">
        <v>1546094</v>
      </c>
      <c r="I50" s="70">
        <v>1570358</v>
      </c>
      <c r="J50" s="70">
        <v>1600707</v>
      </c>
      <c r="K50" s="71">
        <v>1626527</v>
      </c>
      <c r="L50" s="73">
        <v>1651480</v>
      </c>
      <c r="M50" s="73">
        <v>1675192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450702</v>
      </c>
      <c r="H51" s="70">
        <v>458624</v>
      </c>
      <c r="I51" s="70">
        <v>471972</v>
      </c>
      <c r="J51" s="70">
        <v>482754</v>
      </c>
      <c r="K51" s="71">
        <v>491265</v>
      </c>
      <c r="L51" s="73">
        <v>496693</v>
      </c>
      <c r="M51" s="73">
        <v>504830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159590</v>
      </c>
      <c r="H52" s="65">
        <v>162516</v>
      </c>
      <c r="I52" s="65">
        <v>165208</v>
      </c>
      <c r="J52" s="65">
        <v>168369</v>
      </c>
      <c r="K52" s="66">
        <v>172559</v>
      </c>
      <c r="L52" s="68">
        <v>177511</v>
      </c>
      <c r="M52" s="68">
        <v>183492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291112</v>
      </c>
      <c r="H53" s="65">
        <v>296108</v>
      </c>
      <c r="I53" s="65">
        <v>306764</v>
      </c>
      <c r="J53" s="65">
        <v>314385</v>
      </c>
      <c r="K53" s="66">
        <v>318706</v>
      </c>
      <c r="L53" s="68">
        <v>319182</v>
      </c>
      <c r="M53" s="68">
        <v>321338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634217</v>
      </c>
      <c r="H54" s="70">
        <v>638803</v>
      </c>
      <c r="I54" s="70">
        <v>643905</v>
      </c>
      <c r="J54" s="70">
        <v>652544</v>
      </c>
      <c r="K54" s="71">
        <v>664873</v>
      </c>
      <c r="L54" s="73">
        <v>679119</v>
      </c>
      <c r="M54" s="73">
        <v>689203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634217</v>
      </c>
      <c r="H55" s="65">
        <v>638803</v>
      </c>
      <c r="I55" s="65">
        <v>643905</v>
      </c>
      <c r="J55" s="65">
        <v>652544</v>
      </c>
      <c r="K55" s="66">
        <v>664873</v>
      </c>
      <c r="L55" s="68">
        <v>679119</v>
      </c>
      <c r="M55" s="68">
        <v>689203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440947</v>
      </c>
      <c r="H56" s="70">
        <v>448667</v>
      </c>
      <c r="I56" s="70">
        <v>454481</v>
      </c>
      <c r="J56" s="70">
        <v>465409</v>
      </c>
      <c r="K56" s="71">
        <v>470389</v>
      </c>
      <c r="L56" s="73">
        <v>475668</v>
      </c>
      <c r="M56" s="73">
        <v>481159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229750</v>
      </c>
      <c r="H57" s="65">
        <v>231758</v>
      </c>
      <c r="I57" s="65">
        <v>231504</v>
      </c>
      <c r="J57" s="65">
        <v>231909</v>
      </c>
      <c r="K57" s="66">
        <v>229409</v>
      </c>
      <c r="L57" s="68">
        <v>228955</v>
      </c>
      <c r="M57" s="68">
        <v>228570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131709</v>
      </c>
      <c r="H58" s="65">
        <v>132173</v>
      </c>
      <c r="I58" s="65">
        <v>130842</v>
      </c>
      <c r="J58" s="65">
        <v>129832</v>
      </c>
      <c r="K58" s="66">
        <v>125985</v>
      </c>
      <c r="L58" s="68">
        <v>123581</v>
      </c>
      <c r="M58" s="68">
        <v>121361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70777</v>
      </c>
      <c r="H59" s="65">
        <v>71154</v>
      </c>
      <c r="I59" s="65">
        <v>71382</v>
      </c>
      <c r="J59" s="65">
        <v>72204</v>
      </c>
      <c r="K59" s="66">
        <v>72956</v>
      </c>
      <c r="L59" s="68">
        <v>74114</v>
      </c>
      <c r="M59" s="68">
        <v>75188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133371</v>
      </c>
      <c r="H60" s="65">
        <v>136047</v>
      </c>
      <c r="I60" s="65">
        <v>138548</v>
      </c>
      <c r="J60" s="65">
        <v>144145</v>
      </c>
      <c r="K60" s="66">
        <v>147948</v>
      </c>
      <c r="L60" s="68">
        <v>151946</v>
      </c>
      <c r="M60" s="68">
        <v>156986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77826</v>
      </c>
      <c r="H61" s="65">
        <v>80862</v>
      </c>
      <c r="I61" s="65">
        <v>84429</v>
      </c>
      <c r="J61" s="65">
        <v>89355</v>
      </c>
      <c r="K61" s="66">
        <v>93032</v>
      </c>
      <c r="L61" s="68">
        <v>94767</v>
      </c>
      <c r="M61" s="68">
        <v>95603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179860</v>
      </c>
      <c r="H62" s="70">
        <v>184820</v>
      </c>
      <c r="I62" s="70">
        <v>187422</v>
      </c>
      <c r="J62" s="70">
        <v>192192</v>
      </c>
      <c r="K62" s="71">
        <v>199050</v>
      </c>
      <c r="L62" s="73">
        <v>208634</v>
      </c>
      <c r="M62" s="73">
        <v>217492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179860</v>
      </c>
      <c r="H63" s="65">
        <v>184820</v>
      </c>
      <c r="I63" s="65">
        <v>187422</v>
      </c>
      <c r="J63" s="65">
        <v>192192</v>
      </c>
      <c r="K63" s="66">
        <v>199050</v>
      </c>
      <c r="L63" s="68">
        <v>208634</v>
      </c>
      <c r="M63" s="68">
        <v>217492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69070</v>
      </c>
      <c r="H64" s="65">
        <v>70311</v>
      </c>
      <c r="I64" s="65">
        <v>70001</v>
      </c>
      <c r="J64" s="65">
        <v>70754</v>
      </c>
      <c r="K64" s="66">
        <v>72199</v>
      </c>
      <c r="L64" s="68">
        <v>73985</v>
      </c>
      <c r="M64" s="68">
        <v>74901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5285</v>
      </c>
      <c r="H65" s="65">
        <v>5507</v>
      </c>
      <c r="I65" s="65">
        <v>5681</v>
      </c>
      <c r="J65" s="65">
        <v>5760</v>
      </c>
      <c r="K65" s="66">
        <v>5995</v>
      </c>
      <c r="L65" s="68">
        <v>6102</v>
      </c>
      <c r="M65" s="68">
        <v>6347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105505</v>
      </c>
      <c r="H66" s="65">
        <v>109002</v>
      </c>
      <c r="I66" s="65">
        <v>111740</v>
      </c>
      <c r="J66" s="65">
        <v>115678</v>
      </c>
      <c r="K66" s="66">
        <v>120856</v>
      </c>
      <c r="L66" s="68">
        <v>128547</v>
      </c>
      <c r="M66" s="68">
        <v>136244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570691</v>
      </c>
      <c r="H67" s="70">
        <v>584441</v>
      </c>
      <c r="I67" s="70">
        <v>610467</v>
      </c>
      <c r="J67" s="70">
        <v>630065</v>
      </c>
      <c r="K67" s="71">
        <v>649177</v>
      </c>
      <c r="L67" s="73">
        <v>666672</v>
      </c>
      <c r="M67" s="73">
        <v>679468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45377</v>
      </c>
      <c r="H68" s="70">
        <v>45635</v>
      </c>
      <c r="I68" s="70">
        <v>47005</v>
      </c>
      <c r="J68" s="70">
        <v>50508</v>
      </c>
      <c r="K68" s="71">
        <v>50670</v>
      </c>
      <c r="L68" s="73">
        <v>51574</v>
      </c>
      <c r="M68" s="73">
        <v>52564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44869</v>
      </c>
      <c r="H69" s="65">
        <v>45126</v>
      </c>
      <c r="I69" s="65">
        <v>46501</v>
      </c>
      <c r="J69" s="65">
        <v>50006</v>
      </c>
      <c r="K69" s="66">
        <v>50155</v>
      </c>
      <c r="L69" s="68">
        <v>51030</v>
      </c>
      <c r="M69" s="68">
        <v>51931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42316</v>
      </c>
      <c r="H70" s="65">
        <v>42478</v>
      </c>
      <c r="I70" s="65">
        <v>43776</v>
      </c>
      <c r="J70" s="65">
        <v>47189</v>
      </c>
      <c r="K70" s="66">
        <v>47298</v>
      </c>
      <c r="L70" s="68">
        <v>48040</v>
      </c>
      <c r="M70" s="68">
        <v>48751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418858</v>
      </c>
      <c r="H71" s="70">
        <v>430220</v>
      </c>
      <c r="I71" s="70">
        <v>451604</v>
      </c>
      <c r="J71" s="70">
        <v>463583</v>
      </c>
      <c r="K71" s="71">
        <v>479854</v>
      </c>
      <c r="L71" s="73">
        <v>495155</v>
      </c>
      <c r="M71" s="73">
        <v>503883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271270</v>
      </c>
      <c r="H72" s="65">
        <v>279935</v>
      </c>
      <c r="I72" s="65">
        <v>297763</v>
      </c>
      <c r="J72" s="65">
        <v>305923</v>
      </c>
      <c r="K72" s="66">
        <v>318450</v>
      </c>
      <c r="L72" s="68">
        <v>330668</v>
      </c>
      <c r="M72" s="68">
        <v>335686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228551</v>
      </c>
      <c r="H73" s="65">
        <v>236152</v>
      </c>
      <c r="I73" s="65">
        <v>251347</v>
      </c>
      <c r="J73" s="65">
        <v>258741</v>
      </c>
      <c r="K73" s="66">
        <v>269794</v>
      </c>
      <c r="L73" s="68">
        <v>280537</v>
      </c>
      <c r="M73" s="68">
        <v>283843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147588</v>
      </c>
      <c r="H74" s="65">
        <v>150285</v>
      </c>
      <c r="I74" s="65">
        <v>153841</v>
      </c>
      <c r="J74" s="65">
        <v>157660</v>
      </c>
      <c r="K74" s="66">
        <v>161404</v>
      </c>
      <c r="L74" s="68">
        <v>164487</v>
      </c>
      <c r="M74" s="68">
        <v>168197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126634</v>
      </c>
      <c r="H75" s="70">
        <v>128863</v>
      </c>
      <c r="I75" s="70">
        <v>131937</v>
      </c>
      <c r="J75" s="70">
        <v>135500</v>
      </c>
      <c r="K75" s="71">
        <v>138555</v>
      </c>
      <c r="L75" s="73">
        <v>140999</v>
      </c>
      <c r="M75" s="73">
        <v>144124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106456</v>
      </c>
      <c r="H76" s="65">
        <v>108586</v>
      </c>
      <c r="I76" s="65">
        <v>111858</v>
      </c>
      <c r="J76" s="65">
        <v>115974</v>
      </c>
      <c r="K76" s="66">
        <v>118653</v>
      </c>
      <c r="L76" s="68">
        <v>119943</v>
      </c>
      <c r="M76" s="68">
        <v>123021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106456</v>
      </c>
      <c r="H77" s="65">
        <v>108586</v>
      </c>
      <c r="I77" s="65">
        <v>111858</v>
      </c>
      <c r="J77" s="65">
        <v>115974</v>
      </c>
      <c r="K77" s="66">
        <v>118653</v>
      </c>
      <c r="L77" s="68">
        <v>119943</v>
      </c>
      <c r="M77" s="68">
        <v>123021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77603</v>
      </c>
      <c r="H78" s="65">
        <v>63509</v>
      </c>
      <c r="I78" s="65">
        <v>32460</v>
      </c>
      <c r="J78" s="65">
        <v>32673</v>
      </c>
      <c r="K78" s="66">
        <v>34825</v>
      </c>
      <c r="L78" s="68">
        <v>34849</v>
      </c>
      <c r="M78" s="68">
        <v>34827</v>
      </c>
    </row>
    <row r="79" spans="2:13" ht="15" customHeight="1" x14ac:dyDescent="0.25">
      <c r="B79" s="20"/>
      <c r="C79" s="60"/>
      <c r="D79"/>
      <c r="E79"/>
      <c r="F79"/>
      <c r="G79"/>
      <c r="H79"/>
      <c r="I79" s="37"/>
      <c r="J79" s="37"/>
      <c r="K79" s="37"/>
      <c r="L79" s="37"/>
      <c r="M79" s="37"/>
    </row>
    <row r="80" spans="2:13" ht="15" customHeight="1" x14ac:dyDescent="0.25">
      <c r="B80" s="20"/>
      <c r="C80" s="60"/>
      <c r="D80"/>
      <c r="E80"/>
      <c r="F80"/>
      <c r="G80"/>
      <c r="H80"/>
      <c r="I80" s="37"/>
      <c r="J80" s="37"/>
      <c r="K80" s="37"/>
      <c r="L80" s="37"/>
      <c r="M80" s="37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R49"/>
  <sheetViews>
    <sheetView zoomScale="112" zoomScaleNormal="112" workbookViewId="0">
      <pane xSplit="5" ySplit="9" topLeftCell="F31" activePane="bottomRight" state="frozen"/>
      <selection activeCell="B3" sqref="B3"/>
      <selection pane="topRight" activeCell="B3" sqref="B3"/>
      <selection pane="bottomLeft" activeCell="B3" sqref="B3"/>
      <selection pane="bottomRight" activeCell="O51" sqref="O51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62.7109375" customWidth="1"/>
    <col min="4" max="4" width="0.140625" style="16" hidden="1" customWidth="1"/>
    <col min="5" max="5" width="0.28515625" style="16" customWidth="1"/>
    <col min="6" max="7" width="12.7109375" style="16" customWidth="1"/>
    <col min="8" max="8" width="13.85546875" style="16" customWidth="1"/>
    <col min="9" max="11" width="12.7109375" style="16" customWidth="1"/>
    <col min="12" max="12" width="11.85546875" style="16" customWidth="1"/>
    <col min="13" max="16" width="12.7109375" style="16" customWidth="1"/>
    <col min="17" max="17" width="0.85546875" customWidth="1"/>
  </cols>
  <sheetData>
    <row r="1" spans="1:18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8" ht="15.75" x14ac:dyDescent="0.25">
      <c r="B2" s="1" t="str">
        <f>Deckblatt!B4</f>
        <v>SVB.</v>
      </c>
      <c r="C2" s="5" t="s">
        <v>202</v>
      </c>
      <c r="D2" s="4"/>
      <c r="E2" s="4"/>
      <c r="F2" s="4"/>
      <c r="G2" s="4"/>
      <c r="Q2" s="4"/>
    </row>
    <row r="3" spans="1:18" ht="15.75" x14ac:dyDescent="0.25">
      <c r="C3" s="31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.75" x14ac:dyDescent="0.25">
      <c r="C4" s="97" t="s">
        <v>206</v>
      </c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8" x14ac:dyDescent="0.25">
      <c r="C5" s="9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  <c r="P5" s="2"/>
      <c r="Q5" s="1"/>
    </row>
    <row r="6" spans="1:18" s="1" customFormat="1" ht="6.75" customHeight="1" x14ac:dyDescent="0.25">
      <c r="A6" s="29"/>
      <c r="B6" s="29"/>
      <c r="C6" s="25"/>
      <c r="D6" s="26"/>
      <c r="E6" s="26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17.25" customHeight="1" x14ac:dyDescent="0.25">
      <c r="B7" s="105"/>
      <c r="C7" s="10"/>
      <c r="D7" s="11"/>
      <c r="E7" s="12"/>
      <c r="F7" s="113" t="s">
        <v>4</v>
      </c>
      <c r="G7" s="114"/>
      <c r="H7" s="114"/>
      <c r="I7" s="114"/>
      <c r="J7" s="114"/>
      <c r="K7" s="114"/>
      <c r="L7" s="114"/>
      <c r="M7" s="28"/>
      <c r="N7" s="28"/>
      <c r="O7" s="28"/>
      <c r="P7" s="28"/>
    </row>
    <row r="8" spans="1:18" s="1" customFormat="1" ht="50.25" customHeight="1" x14ac:dyDescent="0.25">
      <c r="B8" s="106"/>
      <c r="C8" s="107" t="s">
        <v>198</v>
      </c>
      <c r="D8" s="108"/>
      <c r="E8" s="12"/>
      <c r="F8" s="42">
        <v>41455</v>
      </c>
      <c r="G8" s="42">
        <v>41820</v>
      </c>
      <c r="H8" s="42">
        <v>42185</v>
      </c>
      <c r="I8" s="42">
        <v>42551</v>
      </c>
      <c r="J8" s="42">
        <v>42916</v>
      </c>
      <c r="K8" s="42">
        <v>43281</v>
      </c>
      <c r="L8" s="42">
        <v>43646</v>
      </c>
      <c r="M8" s="42"/>
      <c r="N8" s="42"/>
      <c r="O8" s="42"/>
      <c r="P8" s="42"/>
      <c r="Q8"/>
    </row>
    <row r="9" spans="1:18" ht="6.75" customHeight="1" x14ac:dyDescent="0.25">
      <c r="B9" s="106"/>
      <c r="C9" s="109"/>
      <c r="D9" s="110"/>
      <c r="E9" s="13"/>
      <c r="F9" s="101"/>
      <c r="G9" s="101"/>
      <c r="H9" s="30"/>
      <c r="I9" s="30"/>
      <c r="J9" s="30"/>
      <c r="K9" s="30"/>
      <c r="L9" s="14"/>
      <c r="M9" s="30"/>
      <c r="N9" s="30"/>
      <c r="O9" s="30"/>
      <c r="P9" s="30"/>
      <c r="Q9" s="9"/>
    </row>
    <row r="10" spans="1:18" ht="7.5" customHeight="1" x14ac:dyDescent="0.25">
      <c r="C10" s="109"/>
      <c r="D10" s="110"/>
      <c r="E10" s="15"/>
      <c r="F10" s="15"/>
      <c r="G10" s="15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85" customFormat="1" ht="36" customHeight="1" x14ac:dyDescent="0.25">
      <c r="A11" s="84"/>
      <c r="B11" s="20"/>
      <c r="C11" s="93" t="s">
        <v>5</v>
      </c>
      <c r="D11" s="88"/>
      <c r="E11" s="88"/>
      <c r="F11" s="86">
        <f>SVB.BO.Ber.!G11</f>
        <v>126979</v>
      </c>
      <c r="G11" s="86">
        <f>SVB.BO.Ber.!H11</f>
        <v>128159</v>
      </c>
      <c r="H11" s="86">
        <f>SVB.BO.Ber.!I11</f>
        <v>126140</v>
      </c>
      <c r="I11" s="86">
        <f>SVB.BO.Ber.!J11</f>
        <v>127786</v>
      </c>
      <c r="J11" s="86">
        <f>SVB.BO.Ber.!K11</f>
        <v>130040</v>
      </c>
      <c r="K11" s="86">
        <f>SVB.BO.Ber.!L11</f>
        <v>132250</v>
      </c>
      <c r="L11" s="86">
        <f>SVB.BO.Ber.!M11</f>
        <v>136377</v>
      </c>
      <c r="M11" s="94"/>
      <c r="N11" s="94"/>
      <c r="O11" s="94"/>
      <c r="P11" s="94"/>
    </row>
    <row r="12" spans="1:18" s="85" customFormat="1" ht="15" customHeight="1" x14ac:dyDescent="0.25">
      <c r="A12" s="84"/>
      <c r="B12" s="62">
        <v>1</v>
      </c>
      <c r="C12" s="89" t="s">
        <v>196</v>
      </c>
      <c r="F12" s="92">
        <f>SVB.BO.Ber.!G14+SVB.BO.Ber.!G15</f>
        <v>1194</v>
      </c>
      <c r="G12" s="92">
        <f>SVB.BO.Ber.!H14+SVB.BO.Ber.!H15</f>
        <v>1214</v>
      </c>
      <c r="H12" s="92">
        <f>SVB.BO.Ber.!I14+SVB.BO.Ber.!I15</f>
        <v>1256</v>
      </c>
      <c r="I12" s="92">
        <f>SVB.BO.Ber.!J14+SVB.BO.Ber.!J15</f>
        <v>1270</v>
      </c>
      <c r="J12" s="92">
        <f>SVB.BO.Ber.!K14+SVB.BO.Ber.!K15</f>
        <v>1312</v>
      </c>
      <c r="K12" s="92">
        <f>SVB.BO.Ber.!L14+SVB.BO.Ber.!L15</f>
        <v>1339</v>
      </c>
      <c r="L12" s="92">
        <f>SVB.BO.Ber.!M14+SVB.BO.Ber.!M15</f>
        <v>1420</v>
      </c>
      <c r="M12" s="92"/>
      <c r="N12" s="92"/>
      <c r="O12" s="92"/>
      <c r="P12" s="92"/>
      <c r="R12" s="87"/>
    </row>
    <row r="13" spans="1:18" s="85" customFormat="1" ht="15" customHeight="1" x14ac:dyDescent="0.25">
      <c r="A13" s="84"/>
      <c r="B13" s="62">
        <v>2</v>
      </c>
      <c r="C13" s="89" t="s">
        <v>265</v>
      </c>
      <c r="D13" s="88"/>
      <c r="E13" s="88"/>
      <c r="F13" s="92">
        <f>SVB.BO.Ber.!G17+SVB.BO.Ber.!G18+SVB.BO.Ber.!G19+SVB.BO.Ber.!G20+SVB.BO.Ber.!G24+SVB.BO.Ber.!G25+SVB.BO.Ber.!G26+SVB.BO.Ber.!G21+SVB.BO.Ber.!G34</f>
        <v>25002</v>
      </c>
      <c r="G13" s="92">
        <f>SVB.BO.Ber.!H17+SVB.BO.Ber.!H18+SVB.BO.Ber.!H19+SVB.BO.Ber.!H20+SVB.BO.Ber.!H24+SVB.BO.Ber.!H25+SVB.BO.Ber.!H26+SVB.BO.Ber.!H21+SVB.BO.Ber.!H34</f>
        <v>24512</v>
      </c>
      <c r="H13" s="92">
        <f>SVB.BO.Ber.!I17+SVB.BO.Ber.!I18+SVB.BO.Ber.!I19+SVB.BO.Ber.!I20+SVB.BO.Ber.!I24+SVB.BO.Ber.!I25+SVB.BO.Ber.!I26+SVB.BO.Ber.!I21+SVB.BO.Ber.!I34</f>
        <v>22304</v>
      </c>
      <c r="I13" s="92">
        <f>SVB.BO.Ber.!J17+SVB.BO.Ber.!J18+SVB.BO.Ber.!J19+SVB.BO.Ber.!J20+SVB.BO.Ber.!J24+SVB.BO.Ber.!J25+SVB.BO.Ber.!J26+SVB.BO.Ber.!J21+SVB.BO.Ber.!J34</f>
        <v>21824</v>
      </c>
      <c r="J13" s="92">
        <f>SVB.BO.Ber.!K17+SVB.BO.Ber.!K18+SVB.BO.Ber.!K19+SVB.BO.Ber.!K20+SVB.BO.Ber.!K24+SVB.BO.Ber.!K25+SVB.BO.Ber.!K26+SVB.BO.Ber.!K21+SVB.BO.Ber.!K34</f>
        <v>21923</v>
      </c>
      <c r="K13" s="92">
        <f>SVB.BO.Ber.!L17+SVB.BO.Ber.!L18+SVB.BO.Ber.!L19+SVB.BO.Ber.!L20+SVB.BO.Ber.!L24+SVB.BO.Ber.!L25+SVB.BO.Ber.!L26+SVB.BO.Ber.!L21+SVB.BO.Ber.!L34</f>
        <v>21732</v>
      </c>
      <c r="L13" s="92">
        <f>SVB.BO.Ber.!M17+SVB.BO.Ber.!M18+SVB.BO.Ber.!M19+SVB.BO.Ber.!M20+SVB.BO.Ber.!M24+SVB.BO.Ber.!M25+SVB.BO.Ber.!M26+SVB.BO.Ber.!M21+SVB.BO.Ber.!M34</f>
        <v>22068</v>
      </c>
      <c r="M13" s="92"/>
      <c r="N13" s="92"/>
      <c r="O13" s="92"/>
      <c r="P13" s="92"/>
      <c r="R13" s="87"/>
    </row>
    <row r="14" spans="1:18" s="85" customFormat="1" ht="15" customHeight="1" x14ac:dyDescent="0.25">
      <c r="A14" s="84"/>
      <c r="B14" s="62">
        <v>3</v>
      </c>
      <c r="C14" s="89" t="s">
        <v>193</v>
      </c>
      <c r="F14" s="92">
        <f>SVB.BO.Ber.!G28+SVB.BO.Ber.!G29+SVB.BO.Ber.!G30+SVB.BO.Ber.!G31</f>
        <v>6997</v>
      </c>
      <c r="G14" s="92">
        <f>SVB.BO.Ber.!H28+SVB.BO.Ber.!H29+SVB.BO.Ber.!H30+SVB.BO.Ber.!H31</f>
        <v>7227</v>
      </c>
      <c r="H14" s="92">
        <f>SVB.BO.Ber.!I28+SVB.BO.Ber.!I29+SVB.BO.Ber.!I30+SVB.BO.Ber.!I31</f>
        <v>7104</v>
      </c>
      <c r="I14" s="92">
        <f>SVB.BO.Ber.!J28+SVB.BO.Ber.!J29+SVB.BO.Ber.!J30+SVB.BO.Ber.!J31</f>
        <v>7233</v>
      </c>
      <c r="J14" s="92">
        <f>SVB.BO.Ber.!K28+SVB.BO.Ber.!K29+SVB.BO.Ber.!K30+SVB.BO.Ber.!K31</f>
        <v>7670</v>
      </c>
      <c r="K14" s="92">
        <f>SVB.BO.Ber.!L28+SVB.BO.Ber.!L29+SVB.BO.Ber.!L30+SVB.BO.Ber.!L31</f>
        <v>8044</v>
      </c>
      <c r="L14" s="92">
        <f>SVB.BO.Ber.!M28+SVB.BO.Ber.!M29+SVB.BO.Ber.!M30+SVB.BO.Ber.!M31</f>
        <v>8392</v>
      </c>
      <c r="M14" s="92"/>
      <c r="N14" s="92"/>
      <c r="O14" s="92"/>
      <c r="P14" s="92"/>
      <c r="R14" s="87"/>
    </row>
    <row r="15" spans="1:18" s="85" customFormat="1" ht="15" customHeight="1" x14ac:dyDescent="0.25">
      <c r="A15" s="84"/>
      <c r="B15" s="62">
        <v>4</v>
      </c>
      <c r="C15" s="89" t="s">
        <v>200</v>
      </c>
      <c r="F15" s="92">
        <f>SVB.BO.Ber.!G64+SVB.BO.Ber.!G65+SVB.BO.Ber.!G66</f>
        <v>3938</v>
      </c>
      <c r="G15" s="92">
        <f>SVB.BO.Ber.!H64+SVB.BO.Ber.!H65+SVB.BO.Ber.!H66</f>
        <v>3968</v>
      </c>
      <c r="H15" s="92">
        <f>SVB.BO.Ber.!I64+SVB.BO.Ber.!I65+SVB.BO.Ber.!I66</f>
        <v>4093</v>
      </c>
      <c r="I15" s="92">
        <f>SVB.BO.Ber.!J64+SVB.BO.Ber.!J65+SVB.BO.Ber.!J66</f>
        <v>4025</v>
      </c>
      <c r="J15" s="92">
        <f>SVB.BO.Ber.!K64+SVB.BO.Ber.!K65+SVB.BO.Ber.!K66</f>
        <v>4143</v>
      </c>
      <c r="K15" s="92">
        <f>SVB.BO.Ber.!L64+SVB.BO.Ber.!L65+SVB.BO.Ber.!L66</f>
        <v>4355</v>
      </c>
      <c r="L15" s="92">
        <f>SVB.BO.Ber.!M64+SVB.BO.Ber.!M65+SVB.BO.Ber.!M66</f>
        <v>4623</v>
      </c>
      <c r="M15" s="92"/>
      <c r="N15" s="92"/>
      <c r="O15" s="92"/>
      <c r="P15" s="92"/>
      <c r="R15" s="87"/>
    </row>
    <row r="16" spans="1:18" s="85" customFormat="1" ht="15" customHeight="1" x14ac:dyDescent="0.25">
      <c r="A16" s="84"/>
      <c r="B16" s="62">
        <v>5</v>
      </c>
      <c r="C16" s="89" t="s">
        <v>197</v>
      </c>
      <c r="F16" s="92">
        <f>SVB.BO.Ber.!G72+SVB.BO.Ber.!G74+SVB.BO.Ber.!G69+SVB.BO.Ber.!G77</f>
        <v>16236</v>
      </c>
      <c r="G16" s="92">
        <f>SVB.BO.Ber.!H72+SVB.BO.Ber.!H74+SVB.BO.Ber.!H69+SVB.BO.Ber.!H77</f>
        <v>16853</v>
      </c>
      <c r="H16" s="92">
        <f>SVB.BO.Ber.!I72+SVB.BO.Ber.!I74+SVB.BO.Ber.!I69+SVB.BO.Ber.!I77</f>
        <v>16007</v>
      </c>
      <c r="I16" s="92">
        <f>SVB.BO.Ber.!J72+SVB.BO.Ber.!J74+SVB.BO.Ber.!J69+SVB.BO.Ber.!J77</f>
        <v>16078</v>
      </c>
      <c r="J16" s="92">
        <f>SVB.BO.Ber.!K72+SVB.BO.Ber.!K74+SVB.BO.Ber.!K69+SVB.BO.Ber.!K77</f>
        <v>16216</v>
      </c>
      <c r="K16" s="92">
        <f>SVB.BO.Ber.!L72+SVB.BO.Ber.!L74+SVB.BO.Ber.!L69+SVB.BO.Ber.!L77</f>
        <v>16249</v>
      </c>
      <c r="L16" s="92">
        <f>SVB.BO.Ber.!M72+SVB.BO.Ber.!M74+SVB.BO.Ber.!M69+SVB.BO.Ber.!M77</f>
        <v>17399</v>
      </c>
      <c r="M16" s="92"/>
      <c r="N16" s="92"/>
      <c r="O16" s="92"/>
      <c r="P16" s="92"/>
      <c r="R16" s="87"/>
    </row>
    <row r="17" spans="1:18" ht="15" customHeight="1" x14ac:dyDescent="0.25">
      <c r="B17" s="62">
        <v>6</v>
      </c>
      <c r="C17" s="89" t="s">
        <v>199</v>
      </c>
      <c r="D17"/>
      <c r="E17"/>
      <c r="F17" s="92">
        <f>SVB.BO.Ber.!G52+SVB.BO.Ber.!G53+SVB.BO.Ber.!G35</f>
        <v>15707</v>
      </c>
      <c r="G17" s="92">
        <f>SVB.BO.Ber.!H52+SVB.BO.Ber.!H53+SVB.BO.Ber.!H35</f>
        <v>15801</v>
      </c>
      <c r="H17" s="92">
        <f>SVB.BO.Ber.!I52+SVB.BO.Ber.!I53+SVB.BO.Ber.!I35</f>
        <v>16101</v>
      </c>
      <c r="I17" s="92">
        <f>SVB.BO.Ber.!J52+SVB.BO.Ber.!J53+SVB.BO.Ber.!J35</f>
        <v>16373</v>
      </c>
      <c r="J17" s="92">
        <f>SVB.BO.Ber.!K52+SVB.BO.Ber.!K53+SVB.BO.Ber.!K35</f>
        <v>16476</v>
      </c>
      <c r="K17" s="92">
        <f>SVB.BO.Ber.!L52+SVB.BO.Ber.!L53+SVB.BO.Ber.!L35</f>
        <v>16601</v>
      </c>
      <c r="L17" s="92">
        <f>SVB.BO.Ber.!M52+SVB.BO.Ber.!M53+SVB.BO.Ber.!M35</f>
        <v>17080</v>
      </c>
      <c r="M17" s="92"/>
      <c r="N17" s="92"/>
      <c r="O17" s="92"/>
      <c r="P17" s="92"/>
      <c r="R17" s="69"/>
    </row>
    <row r="18" spans="1:18" ht="15" customHeight="1" x14ac:dyDescent="0.25">
      <c r="B18" s="62">
        <v>7</v>
      </c>
      <c r="C18" s="89" t="s">
        <v>194</v>
      </c>
      <c r="D18"/>
      <c r="E18"/>
      <c r="F18" s="92">
        <f>SVB.BO.Ber.!G55+SVB.BO.Ber.!G57+SVB.BO.Ber.!G60</f>
        <v>27869</v>
      </c>
      <c r="G18" s="92">
        <f>SVB.BO.Ber.!H55+SVB.BO.Ber.!H57+SVB.BO.Ber.!H60</f>
        <v>27995</v>
      </c>
      <c r="H18" s="92">
        <f>SVB.BO.Ber.!I55+SVB.BO.Ber.!I57+SVB.BO.Ber.!I60</f>
        <v>28116</v>
      </c>
      <c r="I18" s="92">
        <f>SVB.BO.Ber.!J55+SVB.BO.Ber.!J57+SVB.BO.Ber.!J60</f>
        <v>28357</v>
      </c>
      <c r="J18" s="92">
        <f>SVB.BO.Ber.!K55+SVB.BO.Ber.!K57+SVB.BO.Ber.!K60</f>
        <v>28710</v>
      </c>
      <c r="K18" s="92">
        <f>SVB.BO.Ber.!L55+SVB.BO.Ber.!L57+SVB.BO.Ber.!L60</f>
        <v>29210</v>
      </c>
      <c r="L18" s="92">
        <f>SVB.BO.Ber.!M55+SVB.BO.Ber.!M57+SVB.BO.Ber.!M60</f>
        <v>29763</v>
      </c>
      <c r="M18" s="92"/>
      <c r="N18" s="92"/>
      <c r="O18" s="92"/>
      <c r="P18" s="92"/>
      <c r="R18" s="69"/>
    </row>
    <row r="19" spans="1:18" ht="15" customHeight="1" x14ac:dyDescent="0.25">
      <c r="B19" s="62">
        <v>8</v>
      </c>
      <c r="C19" s="89" t="s">
        <v>195</v>
      </c>
      <c r="D19"/>
      <c r="E19"/>
      <c r="F19" s="92">
        <f>SVB.BO.Ber.!G38+SVB.BO.Ber.!G39+SVB.BO.Ber.!G41+SVB.BO.Ber.!G44</f>
        <v>26024</v>
      </c>
      <c r="G19" s="92">
        <f>SVB.BO.Ber.!H38+SVB.BO.Ber.!H39+SVB.BO.Ber.!H41+SVB.BO.Ber.!H44</f>
        <v>26895</v>
      </c>
      <c r="H19" s="92">
        <f>SVB.BO.Ber.!I38+SVB.BO.Ber.!I39+SVB.BO.Ber.!I41+SVB.BO.Ber.!I44</f>
        <v>27825</v>
      </c>
      <c r="I19" s="92">
        <f>SVB.BO.Ber.!J38+SVB.BO.Ber.!J39+SVB.BO.Ber.!J41+SVB.BO.Ber.!J44</f>
        <v>28964</v>
      </c>
      <c r="J19" s="92">
        <f>SVB.BO.Ber.!K38+SVB.BO.Ber.!K39+SVB.BO.Ber.!K41+SVB.BO.Ber.!K44</f>
        <v>29979</v>
      </c>
      <c r="K19" s="92">
        <f>SVB.BO.Ber.!L38+SVB.BO.Ber.!L39+SVB.BO.Ber.!L41+SVB.BO.Ber.!L44</f>
        <v>30851</v>
      </c>
      <c r="L19" s="92">
        <f>SVB.BO.Ber.!M38+SVB.BO.Ber.!M39+SVB.BO.Ber.!M41+SVB.BO.Ber.!M44</f>
        <v>31653</v>
      </c>
      <c r="M19" s="92"/>
      <c r="N19" s="92"/>
      <c r="O19" s="92"/>
      <c r="P19" s="92"/>
      <c r="R19" s="69"/>
    </row>
    <row r="20" spans="1:18" ht="27" customHeight="1" x14ac:dyDescent="0.25">
      <c r="B20" s="90">
        <v>9</v>
      </c>
      <c r="C20" s="89" t="s">
        <v>268</v>
      </c>
      <c r="D20"/>
      <c r="E20"/>
      <c r="F20" s="92">
        <f>SVB.BO.Ber.!G48+SVB.BO.Ber.!G61+SVB.BO.Ber.!G49+SVB.BO.Ber.!G22</f>
        <v>2927</v>
      </c>
      <c r="G20" s="92">
        <f>SVB.BO.Ber.!H48+SVB.BO.Ber.!H61+SVB.BO.Ber.!H49+SVB.BO.Ber.!H22</f>
        <v>2952</v>
      </c>
      <c r="H20" s="92">
        <f>SVB.BO.Ber.!I48+SVB.BO.Ber.!I61+SVB.BO.Ber.!I49+SVB.BO.Ber.!I22</f>
        <v>3256</v>
      </c>
      <c r="I20" s="92">
        <f>SVB.BO.Ber.!J48+SVB.BO.Ber.!J61+SVB.BO.Ber.!J49+SVB.BO.Ber.!J22</f>
        <v>3480</v>
      </c>
      <c r="J20" s="92">
        <f>SVB.BO.Ber.!K48+SVB.BO.Ber.!K61+SVB.BO.Ber.!K49+SVB.BO.Ber.!K22</f>
        <v>3505</v>
      </c>
      <c r="K20" s="92">
        <f>SVB.BO.Ber.!L48+SVB.BO.Ber.!L61+SVB.BO.Ber.!L49+SVB.BO.Ber.!L22</f>
        <v>3799</v>
      </c>
      <c r="L20" s="92">
        <f>SVB.BO.Ber.!M48+SVB.BO.Ber.!M61+SVB.BO.Ber.!M49+SVB.BO.Ber.!M22</f>
        <v>3908</v>
      </c>
      <c r="M20" s="92"/>
      <c r="N20" s="92"/>
      <c r="O20" s="92"/>
      <c r="P20" s="92"/>
      <c r="R20" s="69"/>
    </row>
    <row r="21" spans="1:18" ht="15" customHeight="1" x14ac:dyDescent="0.25">
      <c r="B21" s="62">
        <v>0</v>
      </c>
      <c r="C21" s="89" t="s">
        <v>201</v>
      </c>
      <c r="D21"/>
      <c r="E21"/>
      <c r="F21" s="92">
        <f>F11-F12-F13-F14-F15-F16-F17-F18-F19-F20-F22</f>
        <v>9</v>
      </c>
      <c r="G21" s="92">
        <f>G11-G12-G13-G14-G15-G16-G17-G18-G19-G20-G22</f>
        <v>11</v>
      </c>
      <c r="H21" s="92">
        <f>H11-H12-H13-H14-H15-H16-H17-H18-H19-H20-H22</f>
        <v>10</v>
      </c>
      <c r="I21" s="92">
        <f t="shared" ref="I21:L21" si="0">I11-I12-I13-I14-I15-I16-I17-I18-I19-I20-I22</f>
        <v>7</v>
      </c>
      <c r="J21" s="92">
        <f t="shared" si="0"/>
        <v>5</v>
      </c>
      <c r="K21" s="92">
        <f t="shared" ref="K21" si="1">K11-K12-K13-K14-K15-K16-K17-K18-K19-K20-K22</f>
        <v>5</v>
      </c>
      <c r="L21" s="92">
        <f t="shared" si="0"/>
        <v>5</v>
      </c>
      <c r="M21" s="92"/>
      <c r="N21" s="92"/>
      <c r="O21" s="92"/>
      <c r="P21" s="92"/>
      <c r="R21" s="69"/>
    </row>
    <row r="22" spans="1:18" ht="15" customHeight="1" x14ac:dyDescent="0.25">
      <c r="B22" s="20"/>
      <c r="C22" s="60" t="s">
        <v>203</v>
      </c>
      <c r="D22"/>
      <c r="E22"/>
      <c r="F22" s="43">
        <f>SVB.BO.Ber.!G78</f>
        <v>1076</v>
      </c>
      <c r="G22" s="43">
        <f>SVB.BO.Ber.!H78</f>
        <v>731</v>
      </c>
      <c r="H22" s="43">
        <f>SVB.BO.Ber.!I78</f>
        <v>68</v>
      </c>
      <c r="I22" s="43">
        <f>SVB.BO.Ber.!J78</f>
        <v>175</v>
      </c>
      <c r="J22" s="43">
        <f>SVB.BO.Ber.!K78</f>
        <v>101</v>
      </c>
      <c r="K22" s="43">
        <f>SVB.BO.Ber.!L78</f>
        <v>65</v>
      </c>
      <c r="L22" s="43">
        <f>SVB.BO.Ber.!M78</f>
        <v>66</v>
      </c>
      <c r="M22" s="43"/>
      <c r="N22" s="43"/>
      <c r="O22" s="43"/>
      <c r="P22" s="43"/>
      <c r="R22" s="51"/>
    </row>
    <row r="23" spans="1:18" ht="15" customHeight="1" x14ac:dyDescent="0.25">
      <c r="B23" s="16"/>
      <c r="D23"/>
      <c r="E23"/>
      <c r="F23" s="91">
        <f>SUM(F12:F22)</f>
        <v>126979</v>
      </c>
      <c r="G23" s="91">
        <f>SUM(G12:G22)</f>
        <v>128159</v>
      </c>
      <c r="H23" s="91">
        <f>SUM(H12:H22)</f>
        <v>126140</v>
      </c>
      <c r="I23" s="91">
        <f t="shared" ref="I23:L23" si="2">SUM(I12:I22)</f>
        <v>127786</v>
      </c>
      <c r="J23" s="91">
        <f t="shared" si="2"/>
        <v>130040</v>
      </c>
      <c r="K23" s="91">
        <f>SUM(K12:K22)</f>
        <v>132250</v>
      </c>
      <c r="L23" s="91">
        <f t="shared" si="2"/>
        <v>136377</v>
      </c>
      <c r="M23" s="91"/>
      <c r="N23" s="91"/>
      <c r="O23" s="91"/>
      <c r="P23" s="91"/>
    </row>
    <row r="24" spans="1:18" ht="15" customHeight="1" x14ac:dyDescent="0.25">
      <c r="A24" s="9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8" x14ac:dyDescent="0.25">
      <c r="C25" s="17"/>
    </row>
    <row r="26" spans="1:18" x14ac:dyDescent="0.25">
      <c r="C26" s="17"/>
    </row>
    <row r="27" spans="1:18" x14ac:dyDescent="0.25">
      <c r="C27" s="17"/>
    </row>
    <row r="28" spans="1:18" ht="15.75" x14ac:dyDescent="0.25">
      <c r="C28" s="5" t="s">
        <v>202</v>
      </c>
    </row>
    <row r="29" spans="1:18" x14ac:dyDescent="0.25">
      <c r="C29" s="31" t="s">
        <v>2</v>
      </c>
    </row>
    <row r="30" spans="1:18" x14ac:dyDescent="0.25">
      <c r="C30" s="9" t="s">
        <v>207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/>
      <c r="P30" s="2"/>
      <c r="Q30" s="1"/>
    </row>
    <row r="31" spans="1:18" s="1" customFormat="1" ht="6.75" customHeight="1" x14ac:dyDescent="0.25">
      <c r="A31" s="29"/>
      <c r="B31" s="29"/>
      <c r="C31" s="25"/>
      <c r="D31" s="26"/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1" customFormat="1" ht="17.25" customHeight="1" x14ac:dyDescent="0.25">
      <c r="B32" s="105"/>
      <c r="C32" s="10"/>
      <c r="D32" s="11"/>
      <c r="E32" s="12"/>
      <c r="F32" s="113" t="s">
        <v>4</v>
      </c>
      <c r="G32" s="114"/>
      <c r="H32" s="114"/>
      <c r="I32" s="114"/>
      <c r="J32" s="114"/>
      <c r="K32" s="114"/>
      <c r="L32" s="114"/>
      <c r="M32" s="28"/>
      <c r="N32" s="28"/>
      <c r="O32" s="28"/>
      <c r="P32" s="28"/>
    </row>
    <row r="33" spans="1:18" s="1" customFormat="1" ht="50.25" customHeight="1" x14ac:dyDescent="0.25">
      <c r="B33" s="106"/>
      <c r="C33" s="107" t="s">
        <v>198</v>
      </c>
      <c r="D33" s="108"/>
      <c r="E33" s="12"/>
      <c r="F33" s="42">
        <v>41455</v>
      </c>
      <c r="G33" s="42">
        <v>41820</v>
      </c>
      <c r="H33" s="42">
        <v>42185</v>
      </c>
      <c r="I33" s="42">
        <v>42551</v>
      </c>
      <c r="J33" s="42">
        <v>42916</v>
      </c>
      <c r="K33" s="42">
        <v>43281</v>
      </c>
      <c r="L33" s="42">
        <v>43646</v>
      </c>
      <c r="M33" s="42"/>
      <c r="N33" s="42"/>
      <c r="O33" s="42"/>
      <c r="P33" s="30"/>
      <c r="Q33"/>
    </row>
    <row r="34" spans="1:18" ht="13.5" customHeight="1" x14ac:dyDescent="0.25">
      <c r="B34" s="106"/>
      <c r="C34" s="109"/>
      <c r="D34" s="110"/>
      <c r="E34" s="13"/>
      <c r="F34" s="101"/>
      <c r="G34" s="101"/>
      <c r="H34" s="111" t="s">
        <v>204</v>
      </c>
      <c r="I34" s="112"/>
      <c r="J34" s="112"/>
      <c r="K34" s="112"/>
      <c r="L34" s="112"/>
      <c r="M34" s="30"/>
      <c r="N34" s="30"/>
      <c r="O34" s="30"/>
      <c r="P34" s="21"/>
      <c r="Q34" s="9"/>
      <c r="R34" s="30"/>
    </row>
    <row r="35" spans="1:18" ht="7.5" customHeight="1" x14ac:dyDescent="0.25">
      <c r="C35" s="109"/>
      <c r="D35" s="110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R35" s="21"/>
    </row>
    <row r="36" spans="1:18" s="85" customFormat="1" ht="36" customHeight="1" x14ac:dyDescent="0.2">
      <c r="A36" s="84"/>
      <c r="B36" s="20"/>
      <c r="C36" s="93" t="s">
        <v>5</v>
      </c>
      <c r="D36" s="88"/>
      <c r="E36" s="88"/>
      <c r="F36" s="86">
        <v>126979</v>
      </c>
      <c r="G36" s="86">
        <v>128159</v>
      </c>
      <c r="H36" s="86">
        <v>126140</v>
      </c>
      <c r="I36" s="86">
        <v>127786</v>
      </c>
      <c r="J36" s="94">
        <v>130040</v>
      </c>
      <c r="K36" s="94">
        <v>132250</v>
      </c>
      <c r="L36" s="95">
        <v>136377</v>
      </c>
      <c r="M36" s="94"/>
      <c r="N36" s="94"/>
      <c r="O36" s="94"/>
      <c r="P36" s="94"/>
      <c r="R36" s="30"/>
    </row>
    <row r="37" spans="1:18" s="85" customFormat="1" ht="15" customHeight="1" x14ac:dyDescent="0.25">
      <c r="A37" s="84"/>
      <c r="B37" s="62">
        <v>1</v>
      </c>
      <c r="C37" s="89" t="s">
        <v>196</v>
      </c>
      <c r="F37" s="96">
        <f>F12/$F$36*100</f>
        <v>0.9403129651359674</v>
      </c>
      <c r="G37" s="96">
        <f>G12/$G$36*100</f>
        <v>0.94726082444463522</v>
      </c>
      <c r="H37" s="96">
        <f>H12/$H$11*100</f>
        <v>0.99571904233391462</v>
      </c>
      <c r="I37" s="96">
        <f>I12/$I$11*100</f>
        <v>0.99384909144976752</v>
      </c>
      <c r="J37" s="96">
        <f>J12/$J$11*100</f>
        <v>1.0089203322054752</v>
      </c>
      <c r="K37" s="96">
        <f>K12/$K$36*100</f>
        <v>1.012476370510397</v>
      </c>
      <c r="L37" s="96">
        <f>L12/$L$36*100</f>
        <v>1.041231292666652</v>
      </c>
      <c r="M37" s="92"/>
      <c r="N37" s="92"/>
      <c r="O37" s="92"/>
      <c r="P37" s="92"/>
      <c r="R37" s="87"/>
    </row>
    <row r="38" spans="1:18" s="85" customFormat="1" ht="15" customHeight="1" x14ac:dyDescent="0.25">
      <c r="A38" s="84"/>
      <c r="B38" s="62">
        <v>2</v>
      </c>
      <c r="C38" s="89" t="s">
        <v>265</v>
      </c>
      <c r="D38" s="88"/>
      <c r="E38" s="88"/>
      <c r="F38" s="96">
        <f t="shared" ref="F38:F47" si="3">F13/$F$36*100</f>
        <v>19.689869978500383</v>
      </c>
      <c r="G38" s="96">
        <f t="shared" ref="G38:G47" si="4">G13/$G$36*100</f>
        <v>19.126241621735502</v>
      </c>
      <c r="H38" s="96">
        <f t="shared" ref="H38:H47" si="5">H13/$H$11*100</f>
        <v>17.681940700808628</v>
      </c>
      <c r="I38" s="96">
        <f t="shared" ref="I38:I47" si="6">I13/$I$11*100</f>
        <v>17.078553206141518</v>
      </c>
      <c r="J38" s="96">
        <f t="shared" ref="J38:J47" si="7">J13/$J$11*100</f>
        <v>16.858658874192557</v>
      </c>
      <c r="K38" s="96">
        <f t="shared" ref="K38:K47" si="8">K13/$K$36*100</f>
        <v>16.432514177693761</v>
      </c>
      <c r="L38" s="96">
        <f t="shared" ref="L38:L47" si="9">L13/$L$36*100</f>
        <v>16.181614201808223</v>
      </c>
      <c r="M38" s="92"/>
      <c r="N38" s="92"/>
      <c r="O38" s="92"/>
      <c r="P38" s="92"/>
      <c r="R38" s="87"/>
    </row>
    <row r="39" spans="1:18" s="85" customFormat="1" ht="15" customHeight="1" x14ac:dyDescent="0.25">
      <c r="A39" s="84"/>
      <c r="B39" s="62">
        <v>3</v>
      </c>
      <c r="C39" s="89" t="s">
        <v>193</v>
      </c>
      <c r="F39" s="96">
        <f t="shared" si="3"/>
        <v>5.5103599807842238</v>
      </c>
      <c r="G39" s="96">
        <f t="shared" si="4"/>
        <v>5.6390889442021237</v>
      </c>
      <c r="H39" s="96">
        <f t="shared" si="5"/>
        <v>5.6318376407166637</v>
      </c>
      <c r="I39" s="96">
        <f t="shared" si="6"/>
        <v>5.6602444712253304</v>
      </c>
      <c r="J39" s="96">
        <f t="shared" si="7"/>
        <v>5.8981851737926787</v>
      </c>
      <c r="K39" s="96">
        <f t="shared" si="8"/>
        <v>6.0824196597353497</v>
      </c>
      <c r="L39" s="96">
        <f t="shared" si="9"/>
        <v>6.1535302873651716</v>
      </c>
      <c r="M39" s="92"/>
      <c r="N39" s="92"/>
      <c r="O39" s="92"/>
      <c r="P39" s="92"/>
      <c r="R39" s="87"/>
    </row>
    <row r="40" spans="1:18" s="85" customFormat="1" ht="15" customHeight="1" x14ac:dyDescent="0.25">
      <c r="A40" s="84"/>
      <c r="B40" s="62">
        <v>4</v>
      </c>
      <c r="C40" s="89" t="s">
        <v>200</v>
      </c>
      <c r="F40" s="96">
        <f t="shared" si="3"/>
        <v>3.1013002149961806</v>
      </c>
      <c r="G40" s="96">
        <f t="shared" si="4"/>
        <v>3.0961539962078355</v>
      </c>
      <c r="H40" s="96">
        <f t="shared" si="5"/>
        <v>3.2448073569050258</v>
      </c>
      <c r="I40" s="96">
        <f t="shared" si="6"/>
        <v>3.1497973173900116</v>
      </c>
      <c r="J40" s="96">
        <f t="shared" si="7"/>
        <v>3.1859427868348202</v>
      </c>
      <c r="K40" s="96">
        <f t="shared" si="8"/>
        <v>3.2930056710775051</v>
      </c>
      <c r="L40" s="96">
        <f t="shared" si="9"/>
        <v>3.3898677929562901</v>
      </c>
      <c r="M40" s="92"/>
      <c r="N40" s="92"/>
      <c r="O40" s="92"/>
      <c r="P40" s="92"/>
      <c r="R40" s="87"/>
    </row>
    <row r="41" spans="1:18" s="85" customFormat="1" ht="15" customHeight="1" x14ac:dyDescent="0.25">
      <c r="A41" s="84"/>
      <c r="B41" s="62">
        <v>5</v>
      </c>
      <c r="C41" s="89" t="s">
        <v>197</v>
      </c>
      <c r="F41" s="96">
        <f t="shared" si="3"/>
        <v>12.786366249537325</v>
      </c>
      <c r="G41" s="96">
        <f t="shared" si="4"/>
        <v>13.150071395688167</v>
      </c>
      <c r="H41" s="96">
        <f t="shared" si="5"/>
        <v>12.689868400190266</v>
      </c>
      <c r="I41" s="96">
        <f t="shared" si="6"/>
        <v>12.581972986086113</v>
      </c>
      <c r="J41" s="96">
        <f t="shared" si="7"/>
        <v>12.470009227929868</v>
      </c>
      <c r="K41" s="96">
        <f t="shared" si="8"/>
        <v>12.286578449905482</v>
      </c>
      <c r="L41" s="96">
        <f t="shared" si="9"/>
        <v>12.758016381061324</v>
      </c>
      <c r="M41" s="92"/>
      <c r="N41" s="92"/>
      <c r="O41" s="92"/>
      <c r="P41" s="92"/>
      <c r="R41" s="87"/>
    </row>
    <row r="42" spans="1:18" ht="15" customHeight="1" x14ac:dyDescent="0.25">
      <c r="B42" s="62">
        <v>6</v>
      </c>
      <c r="C42" s="89" t="s">
        <v>199</v>
      </c>
      <c r="D42"/>
      <c r="E42"/>
      <c r="F42" s="96">
        <f t="shared" si="3"/>
        <v>12.369761929137889</v>
      </c>
      <c r="G42" s="96">
        <f t="shared" si="4"/>
        <v>12.329216051935486</v>
      </c>
      <c r="H42" s="96">
        <f t="shared" si="5"/>
        <v>12.764388774377675</v>
      </c>
      <c r="I42" s="96">
        <f t="shared" si="6"/>
        <v>12.81282769630476</v>
      </c>
      <c r="J42" s="96">
        <f t="shared" si="7"/>
        <v>12.669947708397416</v>
      </c>
      <c r="K42" s="96">
        <f t="shared" si="8"/>
        <v>12.552741020793951</v>
      </c>
      <c r="L42" s="96">
        <f t="shared" si="9"/>
        <v>12.524105970948179</v>
      </c>
      <c r="M42" s="92"/>
      <c r="N42" s="92"/>
      <c r="O42" s="92"/>
      <c r="P42" s="92"/>
      <c r="R42" s="69"/>
    </row>
    <row r="43" spans="1:18" ht="15" customHeight="1" x14ac:dyDescent="0.25">
      <c r="B43" s="62">
        <v>7</v>
      </c>
      <c r="C43" s="89" t="s">
        <v>194</v>
      </c>
      <c r="D43"/>
      <c r="E43"/>
      <c r="F43" s="96">
        <f t="shared" si="3"/>
        <v>21.947723639341937</v>
      </c>
      <c r="G43" s="96">
        <f t="shared" si="4"/>
        <v>21.843959456612488</v>
      </c>
      <c r="H43" s="96">
        <f t="shared" si="5"/>
        <v>22.289519581417473</v>
      </c>
      <c r="I43" s="96">
        <f t="shared" si="6"/>
        <v>22.19100683955989</v>
      </c>
      <c r="J43" s="96">
        <f t="shared" si="7"/>
        <v>22.077822208551215</v>
      </c>
      <c r="K43" s="96">
        <f t="shared" si="8"/>
        <v>22.086956521739133</v>
      </c>
      <c r="L43" s="96">
        <f t="shared" si="9"/>
        <v>21.824061241998287</v>
      </c>
      <c r="M43" s="92"/>
      <c r="N43" s="92"/>
      <c r="O43" s="92"/>
      <c r="P43" s="92"/>
      <c r="R43" s="69"/>
    </row>
    <row r="44" spans="1:18" ht="15" customHeight="1" x14ac:dyDescent="0.25">
      <c r="B44" s="62">
        <v>8</v>
      </c>
      <c r="C44" s="89" t="s">
        <v>195</v>
      </c>
      <c r="D44"/>
      <c r="E44"/>
      <c r="F44" s="96">
        <f t="shared" si="3"/>
        <v>20.494727474621786</v>
      </c>
      <c r="G44" s="96">
        <f t="shared" si="4"/>
        <v>20.98565063709923</v>
      </c>
      <c r="H44" s="96">
        <f t="shared" si="5"/>
        <v>22.058823529411764</v>
      </c>
      <c r="I44" s="96">
        <f t="shared" si="6"/>
        <v>22.666019751772495</v>
      </c>
      <c r="J44" s="96">
        <f t="shared" si="7"/>
        <v>23.053675792063981</v>
      </c>
      <c r="K44" s="96">
        <f t="shared" si="8"/>
        <v>23.327788279773156</v>
      </c>
      <c r="L44" s="96">
        <f t="shared" si="9"/>
        <v>23.209925427308121</v>
      </c>
      <c r="M44" s="92"/>
      <c r="N44" s="92"/>
      <c r="O44" s="92"/>
      <c r="P44" s="92"/>
      <c r="R44" s="69"/>
    </row>
    <row r="45" spans="1:18" ht="23.25" customHeight="1" x14ac:dyDescent="0.25">
      <c r="B45" s="90">
        <v>9</v>
      </c>
      <c r="C45" s="89" t="s">
        <v>268</v>
      </c>
      <c r="D45"/>
      <c r="E45"/>
      <c r="F45" s="96">
        <f t="shared" si="3"/>
        <v>2.3051055686373338</v>
      </c>
      <c r="G45" s="96">
        <f t="shared" si="4"/>
        <v>2.3033887592755873</v>
      </c>
      <c r="H45" s="96">
        <f t="shared" si="5"/>
        <v>2.5812589186618045</v>
      </c>
      <c r="I45" s="96">
        <f t="shared" si="6"/>
        <v>2.7233030222403078</v>
      </c>
      <c r="J45" s="96">
        <f t="shared" si="7"/>
        <v>2.6953245155336822</v>
      </c>
      <c r="K45" s="96">
        <f t="shared" si="8"/>
        <v>2.8725897920604915</v>
      </c>
      <c r="L45" s="96">
        <f t="shared" si="9"/>
        <v>2.86558583925442</v>
      </c>
      <c r="M45" s="92"/>
      <c r="N45" s="92"/>
      <c r="O45" s="92"/>
      <c r="P45" s="92"/>
      <c r="R45" s="69"/>
    </row>
    <row r="46" spans="1:18" ht="15" customHeight="1" x14ac:dyDescent="0.25">
      <c r="B46" s="62">
        <v>0</v>
      </c>
      <c r="C46" s="89" t="s">
        <v>201</v>
      </c>
      <c r="D46"/>
      <c r="E46"/>
      <c r="F46" s="96">
        <f t="shared" si="3"/>
        <v>7.087786169366588E-3</v>
      </c>
      <c r="G46" s="96">
        <f t="shared" si="4"/>
        <v>8.5830881951326089E-3</v>
      </c>
      <c r="H46" s="96">
        <f t="shared" si="5"/>
        <v>7.9276993816394491E-3</v>
      </c>
      <c r="I46" s="96">
        <f t="shared" si="6"/>
        <v>5.4779083780695853E-3</v>
      </c>
      <c r="J46" s="96">
        <f t="shared" si="7"/>
        <v>3.8449707782220858E-3</v>
      </c>
      <c r="K46" s="96">
        <f t="shared" si="8"/>
        <v>3.7807183364839316E-3</v>
      </c>
      <c r="L46" s="96">
        <f t="shared" si="9"/>
        <v>3.6663073685445492E-3</v>
      </c>
      <c r="M46" s="92"/>
      <c r="N46" s="92"/>
      <c r="O46" s="92"/>
      <c r="P46" s="92"/>
      <c r="R46" s="69"/>
    </row>
    <row r="47" spans="1:18" ht="15" customHeight="1" x14ac:dyDescent="0.25">
      <c r="B47" s="20"/>
      <c r="C47" s="60" t="s">
        <v>203</v>
      </c>
      <c r="D47"/>
      <c r="E47"/>
      <c r="F47" s="96">
        <f t="shared" si="3"/>
        <v>0.84738421313760548</v>
      </c>
      <c r="G47" s="96">
        <f t="shared" si="4"/>
        <v>0.57038522460381247</v>
      </c>
      <c r="H47" s="96">
        <f t="shared" si="5"/>
        <v>5.3908355795148251E-2</v>
      </c>
      <c r="I47" s="96">
        <f t="shared" si="6"/>
        <v>0.13694770945173962</v>
      </c>
      <c r="J47" s="96">
        <f t="shared" si="7"/>
        <v>7.7668409720086137E-2</v>
      </c>
      <c r="K47" s="96">
        <f t="shared" si="8"/>
        <v>4.9149338374291113E-2</v>
      </c>
      <c r="L47" s="96">
        <f t="shared" si="9"/>
        <v>4.839525726478805E-2</v>
      </c>
      <c r="M47" s="43"/>
      <c r="N47" s="43"/>
      <c r="O47" s="43"/>
      <c r="P47" s="43"/>
      <c r="R47" s="51"/>
    </row>
    <row r="48" spans="1:18" ht="15" customHeight="1" x14ac:dyDescent="0.25">
      <c r="B48" s="16"/>
      <c r="D48"/>
      <c r="E48"/>
      <c r="F48"/>
      <c r="G48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15" customHeight="1" x14ac:dyDescent="0.25">
      <c r="A49" s="9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</sheetData>
  <mergeCells count="7">
    <mergeCell ref="B7:B9"/>
    <mergeCell ref="C8:D10"/>
    <mergeCell ref="B32:B34"/>
    <mergeCell ref="C33:D35"/>
    <mergeCell ref="H34:L34"/>
    <mergeCell ref="F7:L7"/>
    <mergeCell ref="F32:L32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95"/>
  <sheetViews>
    <sheetView zoomScaleNormal="100" workbookViewId="0">
      <pane xSplit="5" ySplit="9" topLeftCell="F10" activePane="bottomRight" state="frozen"/>
      <selection activeCell="Q28" sqref="Q28"/>
      <selection pane="topRight" activeCell="Q28" sqref="Q28"/>
      <selection pane="bottomLeft" activeCell="Q28" sqref="Q28"/>
      <selection pane="bottomRight" activeCell="M11" sqref="M11:M78"/>
    </sheetView>
  </sheetViews>
  <sheetFormatPr baseColWidth="10" defaultRowHeight="15" x14ac:dyDescent="0.25"/>
  <cols>
    <col min="1" max="1" width="0.7109375" style="1" customWidth="1"/>
    <col min="2" max="2" width="8.42578125" style="1" customWidth="1"/>
    <col min="3" max="3" width="46.5703125" customWidth="1"/>
    <col min="4" max="4" width="7.28515625" style="16" hidden="1" customWidth="1"/>
    <col min="5" max="5" width="1" style="16" hidden="1" customWidth="1"/>
    <col min="6" max="6" width="1" style="16" customWidth="1"/>
    <col min="7" max="11" width="12.7109375" style="16" customWidth="1"/>
    <col min="12" max="13" width="11.85546875" style="16" customWidth="1"/>
    <col min="14" max="14" width="0.85546875" customWidth="1"/>
  </cols>
  <sheetData>
    <row r="1" spans="1:15" x14ac:dyDescent="0.25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5" ht="15.75" x14ac:dyDescent="0.25">
      <c r="B2" s="1" t="str">
        <f>Deckblatt!B4</f>
        <v>SVB.</v>
      </c>
      <c r="C2" s="5" t="s">
        <v>37</v>
      </c>
      <c r="D2" s="4"/>
      <c r="E2" s="4" t="s">
        <v>1</v>
      </c>
      <c r="F2" s="4"/>
      <c r="G2" s="4"/>
      <c r="H2" s="4"/>
      <c r="N2" s="4"/>
    </row>
    <row r="3" spans="1:15" ht="15.75" x14ac:dyDescent="0.25">
      <c r="C3" s="31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.75" x14ac:dyDescent="0.25">
      <c r="C4" s="6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5" x14ac:dyDescent="0.25">
      <c r="C5" s="9"/>
      <c r="D5" s="8"/>
      <c r="E5" s="8"/>
      <c r="F5" s="8"/>
      <c r="G5" s="8"/>
      <c r="H5" s="8"/>
      <c r="I5" s="8"/>
      <c r="J5" s="8"/>
      <c r="K5" s="2"/>
      <c r="L5" s="2"/>
      <c r="M5" s="2"/>
      <c r="N5" s="1"/>
    </row>
    <row r="6" spans="1:15" s="1" customFormat="1" ht="6.75" customHeight="1" x14ac:dyDescent="0.25">
      <c r="A6" s="29"/>
      <c r="B6" s="29"/>
      <c r="C6" s="25"/>
      <c r="D6" s="26"/>
      <c r="E6" s="26"/>
      <c r="F6" s="26"/>
      <c r="G6" s="26"/>
      <c r="H6" s="26"/>
      <c r="I6" s="24"/>
      <c r="J6" s="24"/>
      <c r="K6" s="24"/>
      <c r="L6" s="24"/>
      <c r="M6" s="24"/>
    </row>
    <row r="7" spans="1:15" s="1" customFormat="1" ht="17.25" customHeight="1" x14ac:dyDescent="0.25">
      <c r="C7" s="10"/>
      <c r="D7" s="11"/>
      <c r="E7" s="12"/>
      <c r="F7" s="12"/>
      <c r="G7" s="119" t="s">
        <v>4</v>
      </c>
      <c r="H7" s="120"/>
      <c r="I7" s="120"/>
      <c r="J7" s="120"/>
      <c r="K7" s="120"/>
      <c r="L7" s="120"/>
      <c r="M7" s="120"/>
    </row>
    <row r="8" spans="1:15" s="1" customFormat="1" ht="50.25" customHeight="1" x14ac:dyDescent="0.25">
      <c r="C8" s="115" t="s">
        <v>3</v>
      </c>
      <c r="D8" s="116"/>
      <c r="E8" s="12"/>
      <c r="F8" s="12"/>
      <c r="G8" s="42">
        <v>41455</v>
      </c>
      <c r="H8" s="42">
        <v>41820</v>
      </c>
      <c r="I8" s="42">
        <v>42185</v>
      </c>
      <c r="J8" s="42">
        <v>42551</v>
      </c>
      <c r="K8" s="42">
        <v>42916</v>
      </c>
      <c r="L8" s="42">
        <v>43281</v>
      </c>
      <c r="M8" s="42">
        <v>43646</v>
      </c>
      <c r="N8"/>
    </row>
    <row r="9" spans="1:15" ht="6.75" customHeight="1" x14ac:dyDescent="0.25">
      <c r="C9" s="117"/>
      <c r="D9" s="118"/>
      <c r="E9" s="13"/>
      <c r="F9" s="101"/>
      <c r="G9" s="101"/>
      <c r="H9" s="101"/>
      <c r="I9" s="30"/>
      <c r="J9" s="30"/>
      <c r="K9" s="30"/>
      <c r="L9" s="14"/>
      <c r="M9" s="14"/>
      <c r="N9" s="9"/>
    </row>
    <row r="10" spans="1:15" x14ac:dyDescent="0.25">
      <c r="C10" s="117"/>
      <c r="D10" s="118"/>
      <c r="E10" s="15"/>
      <c r="F10" s="15"/>
      <c r="G10" s="15"/>
      <c r="H10" s="15"/>
      <c r="I10" s="21"/>
      <c r="J10" s="21"/>
      <c r="K10" s="21"/>
      <c r="L10" s="21"/>
      <c r="M10" s="21"/>
    </row>
    <row r="11" spans="1:15" ht="18" customHeight="1" x14ac:dyDescent="0.25">
      <c r="B11" s="20"/>
      <c r="C11" s="40" t="s">
        <v>5</v>
      </c>
      <c r="D11" s="41"/>
      <c r="E11" s="41"/>
      <c r="F11" s="41"/>
      <c r="G11" s="70">
        <v>126979</v>
      </c>
      <c r="H11" s="70">
        <v>128159</v>
      </c>
      <c r="I11" s="70">
        <v>126140</v>
      </c>
      <c r="J11" s="70">
        <v>127786</v>
      </c>
      <c r="K11" s="71">
        <v>130040</v>
      </c>
      <c r="L11" s="72">
        <v>132250</v>
      </c>
      <c r="M11" s="72">
        <v>136377</v>
      </c>
    </row>
    <row r="12" spans="1:15" ht="15" customHeight="1" x14ac:dyDescent="0.25">
      <c r="B12" s="62" t="s">
        <v>103</v>
      </c>
      <c r="C12" s="61" t="s">
        <v>38</v>
      </c>
      <c r="D12"/>
      <c r="E12"/>
      <c r="F12"/>
      <c r="G12" s="70">
        <v>30807</v>
      </c>
      <c r="H12" s="70">
        <v>30568</v>
      </c>
      <c r="I12" s="70">
        <v>28151</v>
      </c>
      <c r="J12" s="70">
        <v>27784</v>
      </c>
      <c r="K12" s="71">
        <v>28236</v>
      </c>
      <c r="L12" s="73">
        <v>28365</v>
      </c>
      <c r="M12" s="73">
        <v>29341</v>
      </c>
      <c r="O12" s="1"/>
    </row>
    <row r="13" spans="1:15" ht="15" customHeight="1" x14ac:dyDescent="0.25">
      <c r="B13" s="62" t="s">
        <v>104</v>
      </c>
      <c r="C13" s="61" t="s">
        <v>39</v>
      </c>
      <c r="D13"/>
      <c r="E13"/>
      <c r="F13"/>
      <c r="G13" s="70">
        <v>1194</v>
      </c>
      <c r="H13" s="70">
        <v>1214</v>
      </c>
      <c r="I13" s="70">
        <v>1256</v>
      </c>
      <c r="J13" s="70">
        <v>1270</v>
      </c>
      <c r="K13" s="71">
        <v>1312</v>
      </c>
      <c r="L13" s="73">
        <v>1339</v>
      </c>
      <c r="M13" s="73">
        <v>1420</v>
      </c>
    </row>
    <row r="14" spans="1:15" ht="15" customHeight="1" x14ac:dyDescent="0.25">
      <c r="B14" s="20" t="s">
        <v>105</v>
      </c>
      <c r="C14" s="33" t="s">
        <v>40</v>
      </c>
      <c r="D14"/>
      <c r="E14"/>
      <c r="F14"/>
      <c r="G14" s="65">
        <v>142</v>
      </c>
      <c r="H14" s="65">
        <v>142</v>
      </c>
      <c r="I14" s="65">
        <v>152</v>
      </c>
      <c r="J14" s="65">
        <v>139</v>
      </c>
      <c r="K14" s="66">
        <v>145</v>
      </c>
      <c r="L14" s="68">
        <v>155</v>
      </c>
      <c r="M14" s="68">
        <v>181</v>
      </c>
    </row>
    <row r="15" spans="1:15" ht="15" customHeight="1" x14ac:dyDescent="0.25">
      <c r="B15" s="20" t="s">
        <v>106</v>
      </c>
      <c r="C15" s="36" t="s">
        <v>41</v>
      </c>
      <c r="D15"/>
      <c r="E15"/>
      <c r="F15"/>
      <c r="G15" s="65">
        <v>1052</v>
      </c>
      <c r="H15" s="65">
        <v>1072</v>
      </c>
      <c r="I15" s="65">
        <v>1104</v>
      </c>
      <c r="J15" s="65">
        <v>1131</v>
      </c>
      <c r="K15" s="66">
        <v>1167</v>
      </c>
      <c r="L15" s="68">
        <v>1184</v>
      </c>
      <c r="M15" s="68">
        <v>1239</v>
      </c>
    </row>
    <row r="16" spans="1:15" ht="15" customHeight="1" x14ac:dyDescent="0.25">
      <c r="B16" s="62" t="s">
        <v>107</v>
      </c>
      <c r="C16" s="57" t="s">
        <v>42</v>
      </c>
      <c r="D16"/>
      <c r="E16"/>
      <c r="F16"/>
      <c r="G16" s="70">
        <v>9111</v>
      </c>
      <c r="H16" s="70">
        <v>8858</v>
      </c>
      <c r="I16" s="70">
        <v>7993</v>
      </c>
      <c r="J16" s="70">
        <v>7672</v>
      </c>
      <c r="K16" s="71">
        <v>7704</v>
      </c>
      <c r="L16" s="73">
        <v>7495</v>
      </c>
      <c r="M16" s="73">
        <v>7623</v>
      </c>
    </row>
    <row r="17" spans="1:13" ht="15" customHeight="1" x14ac:dyDescent="0.25">
      <c r="B17" s="20" t="s">
        <v>108</v>
      </c>
      <c r="C17" s="36" t="s">
        <v>43</v>
      </c>
      <c r="D17"/>
      <c r="E17"/>
      <c r="F17"/>
      <c r="G17" s="65">
        <v>549</v>
      </c>
      <c r="H17" s="65">
        <v>554</v>
      </c>
      <c r="I17" s="65">
        <v>549</v>
      </c>
      <c r="J17" s="65">
        <v>562</v>
      </c>
      <c r="K17" s="66">
        <v>618</v>
      </c>
      <c r="L17" s="68">
        <v>614</v>
      </c>
      <c r="M17" s="68">
        <v>680</v>
      </c>
    </row>
    <row r="18" spans="1:13" ht="15" customHeight="1" x14ac:dyDescent="0.25">
      <c r="B18" s="20" t="s">
        <v>109</v>
      </c>
      <c r="C18" s="36" t="s">
        <v>44</v>
      </c>
      <c r="D18"/>
      <c r="E18"/>
      <c r="F18"/>
      <c r="G18" s="65">
        <v>1173</v>
      </c>
      <c r="H18" s="65">
        <v>1187</v>
      </c>
      <c r="I18" s="65">
        <v>923</v>
      </c>
      <c r="J18" s="65">
        <v>945</v>
      </c>
      <c r="K18" s="66">
        <v>1002</v>
      </c>
      <c r="L18" s="68">
        <v>935</v>
      </c>
      <c r="M18" s="68">
        <v>1058</v>
      </c>
    </row>
    <row r="19" spans="1:13" ht="15" customHeight="1" x14ac:dyDescent="0.25">
      <c r="B19" s="20" t="s">
        <v>110</v>
      </c>
      <c r="C19" s="36" t="s">
        <v>45</v>
      </c>
      <c r="D19"/>
      <c r="E19"/>
      <c r="F19"/>
      <c r="G19" s="65">
        <v>584</v>
      </c>
      <c r="H19" s="65">
        <v>586</v>
      </c>
      <c r="I19" s="65">
        <v>726</v>
      </c>
      <c r="J19" s="65">
        <v>700</v>
      </c>
      <c r="K19" s="66">
        <v>708</v>
      </c>
      <c r="L19" s="68">
        <v>690</v>
      </c>
      <c r="M19" s="68">
        <v>749</v>
      </c>
    </row>
    <row r="20" spans="1:13" ht="15" customHeight="1" x14ac:dyDescent="0.25">
      <c r="B20" s="20" t="s">
        <v>111</v>
      </c>
      <c r="C20" s="36" t="s">
        <v>46</v>
      </c>
      <c r="D20"/>
      <c r="E20"/>
      <c r="F20"/>
      <c r="G20" s="65">
        <v>6297</v>
      </c>
      <c r="H20" s="65">
        <v>6028</v>
      </c>
      <c r="I20" s="65">
        <v>5312</v>
      </c>
      <c r="J20" s="65">
        <v>4980</v>
      </c>
      <c r="K20" s="66">
        <v>4902</v>
      </c>
      <c r="L20" s="68">
        <v>4761</v>
      </c>
      <c r="M20" s="68">
        <v>4665</v>
      </c>
    </row>
    <row r="21" spans="1:13" ht="15" customHeight="1" x14ac:dyDescent="0.25">
      <c r="B21" s="20" t="s">
        <v>112</v>
      </c>
      <c r="C21" s="33" t="s">
        <v>47</v>
      </c>
      <c r="D21"/>
      <c r="E21"/>
      <c r="F21"/>
      <c r="G21" s="65">
        <v>333</v>
      </c>
      <c r="H21" s="65">
        <v>319</v>
      </c>
      <c r="I21" s="65">
        <v>309</v>
      </c>
      <c r="J21" s="65">
        <v>301</v>
      </c>
      <c r="K21" s="66">
        <v>296</v>
      </c>
      <c r="L21" s="68">
        <v>302</v>
      </c>
      <c r="M21" s="68">
        <v>276</v>
      </c>
    </row>
    <row r="22" spans="1:13" ht="15" customHeight="1" x14ac:dyDescent="0.25">
      <c r="B22" s="20" t="s">
        <v>113</v>
      </c>
      <c r="C22" s="39" t="s">
        <v>48</v>
      </c>
      <c r="D22"/>
      <c r="E22"/>
      <c r="F22"/>
      <c r="G22" s="65">
        <v>175</v>
      </c>
      <c r="H22" s="65">
        <v>184</v>
      </c>
      <c r="I22" s="65">
        <v>174</v>
      </c>
      <c r="J22" s="65">
        <v>184</v>
      </c>
      <c r="K22" s="66">
        <v>178</v>
      </c>
      <c r="L22" s="68">
        <v>193</v>
      </c>
      <c r="M22" s="68">
        <v>195</v>
      </c>
    </row>
    <row r="23" spans="1:13" ht="15" customHeight="1" x14ac:dyDescent="0.25">
      <c r="B23" s="62" t="s">
        <v>114</v>
      </c>
      <c r="C23" s="61" t="s">
        <v>49</v>
      </c>
      <c r="D23"/>
      <c r="E23"/>
      <c r="F23"/>
      <c r="G23" s="70">
        <v>13505</v>
      </c>
      <c r="H23" s="70">
        <v>13269</v>
      </c>
      <c r="I23" s="70">
        <v>11798</v>
      </c>
      <c r="J23" s="70">
        <v>11609</v>
      </c>
      <c r="K23" s="71">
        <v>11550</v>
      </c>
      <c r="L23" s="73">
        <v>11487</v>
      </c>
      <c r="M23" s="73">
        <v>11906</v>
      </c>
    </row>
    <row r="24" spans="1:13" ht="15" customHeight="1" x14ac:dyDescent="0.25">
      <c r="B24" s="20" t="s">
        <v>115</v>
      </c>
      <c r="C24" s="36" t="s">
        <v>50</v>
      </c>
      <c r="D24"/>
      <c r="E24"/>
      <c r="F24"/>
      <c r="G24" s="65">
        <v>6691</v>
      </c>
      <c r="H24" s="65">
        <v>6517</v>
      </c>
      <c r="I24" s="65">
        <v>5348</v>
      </c>
      <c r="J24" s="65">
        <v>5179</v>
      </c>
      <c r="K24" s="66">
        <v>5057</v>
      </c>
      <c r="L24" s="68">
        <v>4927</v>
      </c>
      <c r="M24" s="68">
        <v>5069</v>
      </c>
    </row>
    <row r="25" spans="1:13" ht="15" customHeight="1" x14ac:dyDescent="0.25">
      <c r="B25" s="20" t="s">
        <v>116</v>
      </c>
      <c r="C25" s="33" t="s">
        <v>51</v>
      </c>
      <c r="D25"/>
      <c r="E25"/>
      <c r="F25"/>
      <c r="G25" s="65">
        <v>3766</v>
      </c>
      <c r="H25" s="65">
        <v>3779</v>
      </c>
      <c r="I25" s="65">
        <v>3805</v>
      </c>
      <c r="J25" s="65">
        <v>3766</v>
      </c>
      <c r="K25" s="66">
        <v>3769</v>
      </c>
      <c r="L25" s="68">
        <v>3778</v>
      </c>
      <c r="M25" s="68">
        <v>3890</v>
      </c>
    </row>
    <row r="26" spans="1:13" ht="15" customHeight="1" x14ac:dyDescent="0.25">
      <c r="B26" s="20" t="s">
        <v>117</v>
      </c>
      <c r="C26" s="36" t="s">
        <v>52</v>
      </c>
      <c r="D26"/>
      <c r="E26"/>
      <c r="F26"/>
      <c r="G26" s="65">
        <v>3048</v>
      </c>
      <c r="H26" s="65">
        <v>2973</v>
      </c>
      <c r="I26" s="65">
        <v>2645</v>
      </c>
      <c r="J26" s="65">
        <v>2664</v>
      </c>
      <c r="K26" s="66">
        <v>2724</v>
      </c>
      <c r="L26" s="68">
        <v>2782</v>
      </c>
      <c r="M26" s="68">
        <v>2947</v>
      </c>
    </row>
    <row r="27" spans="1:13" ht="15" customHeight="1" x14ac:dyDescent="0.25">
      <c r="A27" s="59"/>
      <c r="B27" s="62" t="s">
        <v>118</v>
      </c>
      <c r="C27" s="57" t="s">
        <v>53</v>
      </c>
      <c r="D27"/>
      <c r="E27"/>
      <c r="F27"/>
      <c r="G27" s="65">
        <v>6997</v>
      </c>
      <c r="H27" s="65">
        <v>7227</v>
      </c>
      <c r="I27" s="65">
        <v>7104</v>
      </c>
      <c r="J27" s="65">
        <v>7233</v>
      </c>
      <c r="K27" s="66">
        <v>7670</v>
      </c>
      <c r="L27" s="68">
        <v>8044</v>
      </c>
      <c r="M27" s="68">
        <v>8392</v>
      </c>
    </row>
    <row r="28" spans="1:13" ht="14.25" customHeight="1" x14ac:dyDescent="0.25">
      <c r="B28" s="20" t="s">
        <v>119</v>
      </c>
      <c r="C28" s="36" t="s">
        <v>54</v>
      </c>
      <c r="D28"/>
      <c r="E28"/>
      <c r="F28"/>
      <c r="G28" s="65">
        <v>1387</v>
      </c>
      <c r="H28" s="65">
        <v>1437</v>
      </c>
      <c r="I28" s="65">
        <v>1453</v>
      </c>
      <c r="J28" s="65">
        <v>1515</v>
      </c>
      <c r="K28" s="66">
        <v>1645</v>
      </c>
      <c r="L28" s="68">
        <v>1746</v>
      </c>
      <c r="M28" s="68">
        <v>1867</v>
      </c>
    </row>
    <row r="29" spans="1:13" ht="15" customHeight="1" x14ac:dyDescent="0.25">
      <c r="B29" s="20" t="s">
        <v>120</v>
      </c>
      <c r="C29" s="33" t="s">
        <v>55</v>
      </c>
      <c r="D29"/>
      <c r="E29"/>
      <c r="F29"/>
      <c r="G29" s="65">
        <v>1827</v>
      </c>
      <c r="H29" s="65">
        <v>1960</v>
      </c>
      <c r="I29" s="65">
        <v>1863</v>
      </c>
      <c r="J29" s="65">
        <v>1736</v>
      </c>
      <c r="K29" s="66">
        <v>1782</v>
      </c>
      <c r="L29" s="68">
        <v>1882</v>
      </c>
      <c r="M29" s="68">
        <v>2044</v>
      </c>
    </row>
    <row r="30" spans="1:13" ht="15" customHeight="1" x14ac:dyDescent="0.25">
      <c r="B30" s="20" t="s">
        <v>121</v>
      </c>
      <c r="C30" s="36" t="s">
        <v>56</v>
      </c>
      <c r="D30"/>
      <c r="E30"/>
      <c r="F30"/>
      <c r="G30" s="65">
        <v>1417</v>
      </c>
      <c r="H30" s="65">
        <v>1383</v>
      </c>
      <c r="I30" s="65">
        <v>1390</v>
      </c>
      <c r="J30" s="65">
        <v>1446</v>
      </c>
      <c r="K30" s="66">
        <v>1440</v>
      </c>
      <c r="L30" s="68">
        <v>1532</v>
      </c>
      <c r="M30" s="68">
        <v>1575</v>
      </c>
    </row>
    <row r="31" spans="1:13" ht="15" customHeight="1" x14ac:dyDescent="0.25">
      <c r="B31" s="20" t="s">
        <v>122</v>
      </c>
      <c r="C31" s="36" t="s">
        <v>57</v>
      </c>
      <c r="D31"/>
      <c r="E31"/>
      <c r="F31"/>
      <c r="G31" s="65">
        <v>2366</v>
      </c>
      <c r="H31" s="65">
        <v>2447</v>
      </c>
      <c r="I31" s="65">
        <v>2398</v>
      </c>
      <c r="J31" s="65">
        <v>2536</v>
      </c>
      <c r="K31" s="66">
        <v>2803</v>
      </c>
      <c r="L31" s="68">
        <v>2884</v>
      </c>
      <c r="M31" s="68">
        <v>2906</v>
      </c>
    </row>
    <row r="32" spans="1:13" ht="15" customHeight="1" x14ac:dyDescent="0.25">
      <c r="B32" s="62" t="s">
        <v>123</v>
      </c>
      <c r="C32" s="61" t="s">
        <v>58</v>
      </c>
      <c r="D32"/>
      <c r="E32"/>
      <c r="F32"/>
      <c r="G32" s="70">
        <v>31964</v>
      </c>
      <c r="H32" s="70">
        <v>32970</v>
      </c>
      <c r="I32" s="70">
        <v>33993</v>
      </c>
      <c r="J32" s="70">
        <v>35456</v>
      </c>
      <c r="K32" s="71">
        <v>36811</v>
      </c>
      <c r="L32" s="73">
        <v>37859</v>
      </c>
      <c r="M32" s="73">
        <v>38657</v>
      </c>
    </row>
    <row r="33" spans="2:13" ht="15" customHeight="1" x14ac:dyDescent="0.25">
      <c r="B33" s="62" t="s">
        <v>124</v>
      </c>
      <c r="C33" s="57" t="s">
        <v>59</v>
      </c>
      <c r="D33"/>
      <c r="E33"/>
      <c r="F33"/>
      <c r="G33" s="70">
        <v>5064</v>
      </c>
      <c r="H33" s="70">
        <v>5210</v>
      </c>
      <c r="I33" s="70">
        <v>5311</v>
      </c>
      <c r="J33" s="70">
        <v>5607</v>
      </c>
      <c r="K33" s="71">
        <v>5893</v>
      </c>
      <c r="L33" s="73">
        <v>6060</v>
      </c>
      <c r="M33" s="73">
        <v>6056</v>
      </c>
    </row>
    <row r="34" spans="2:13" ht="15" customHeight="1" x14ac:dyDescent="0.25">
      <c r="B34" s="20" t="s">
        <v>125</v>
      </c>
      <c r="C34" s="33" t="s">
        <v>60</v>
      </c>
      <c r="D34"/>
      <c r="E34"/>
      <c r="F34"/>
      <c r="G34" s="65">
        <v>2561</v>
      </c>
      <c r="H34" s="65">
        <v>2569</v>
      </c>
      <c r="I34" s="65">
        <v>2687</v>
      </c>
      <c r="J34" s="65">
        <v>2727</v>
      </c>
      <c r="K34" s="66">
        <v>2847</v>
      </c>
      <c r="L34" s="68">
        <v>2943</v>
      </c>
      <c r="M34" s="68">
        <v>2734</v>
      </c>
    </row>
    <row r="35" spans="2:13" ht="15" customHeight="1" x14ac:dyDescent="0.25">
      <c r="B35" s="20" t="s">
        <v>126</v>
      </c>
      <c r="C35" s="36" t="s">
        <v>61</v>
      </c>
      <c r="D35"/>
      <c r="E35"/>
      <c r="F35"/>
      <c r="G35" s="65">
        <v>2503</v>
      </c>
      <c r="H35" s="65">
        <v>2641</v>
      </c>
      <c r="I35" s="65">
        <v>2624</v>
      </c>
      <c r="J35" s="65">
        <v>2880</v>
      </c>
      <c r="K35" s="66">
        <v>3046</v>
      </c>
      <c r="L35" s="68">
        <v>3117</v>
      </c>
      <c r="M35" s="68">
        <v>3322</v>
      </c>
    </row>
    <row r="36" spans="2:13" ht="15" customHeight="1" x14ac:dyDescent="0.25">
      <c r="B36" s="20" t="s">
        <v>127</v>
      </c>
      <c r="C36" s="33" t="s">
        <v>62</v>
      </c>
      <c r="D36"/>
      <c r="E36"/>
      <c r="F36"/>
      <c r="G36" s="65">
        <v>1540</v>
      </c>
      <c r="H36" s="65">
        <v>1643</v>
      </c>
      <c r="I36" s="65">
        <v>1606</v>
      </c>
      <c r="J36" s="65">
        <v>1823</v>
      </c>
      <c r="K36" s="66">
        <v>1952</v>
      </c>
      <c r="L36" s="68">
        <v>1994</v>
      </c>
      <c r="M36" s="68">
        <v>2174</v>
      </c>
    </row>
    <row r="37" spans="2:13" ht="15" customHeight="1" x14ac:dyDescent="0.25">
      <c r="B37" s="62" t="s">
        <v>128</v>
      </c>
      <c r="C37" s="57" t="s">
        <v>63</v>
      </c>
      <c r="D37"/>
      <c r="E37"/>
      <c r="F37"/>
      <c r="G37" s="70">
        <v>15286</v>
      </c>
      <c r="H37" s="70">
        <v>15790</v>
      </c>
      <c r="I37" s="70">
        <v>16197</v>
      </c>
      <c r="J37" s="70">
        <v>16612</v>
      </c>
      <c r="K37" s="71">
        <v>17085</v>
      </c>
      <c r="L37" s="73">
        <v>17293</v>
      </c>
      <c r="M37" s="73">
        <v>17705</v>
      </c>
    </row>
    <row r="38" spans="2:13" ht="15" customHeight="1" x14ac:dyDescent="0.25">
      <c r="B38" s="20" t="s">
        <v>129</v>
      </c>
      <c r="C38" s="33" t="s">
        <v>64</v>
      </c>
      <c r="D38"/>
      <c r="E38"/>
      <c r="F38"/>
      <c r="G38" s="65">
        <v>11954</v>
      </c>
      <c r="H38" s="65">
        <v>12316</v>
      </c>
      <c r="I38" s="65">
        <v>12549</v>
      </c>
      <c r="J38" s="65">
        <v>12890</v>
      </c>
      <c r="K38" s="66">
        <v>13207</v>
      </c>
      <c r="L38" s="68">
        <v>13328</v>
      </c>
      <c r="M38" s="68">
        <v>13697</v>
      </c>
    </row>
    <row r="39" spans="2:13" ht="15" customHeight="1" x14ac:dyDescent="0.25">
      <c r="B39" s="20" t="s">
        <v>130</v>
      </c>
      <c r="C39" s="33" t="s">
        <v>65</v>
      </c>
      <c r="D39"/>
      <c r="E39"/>
      <c r="F39"/>
      <c r="G39" s="65">
        <v>3332</v>
      </c>
      <c r="H39" s="65">
        <v>3474</v>
      </c>
      <c r="I39" s="65">
        <v>3648</v>
      </c>
      <c r="J39" s="65">
        <v>3722</v>
      </c>
      <c r="K39" s="66">
        <v>3878</v>
      </c>
      <c r="L39" s="68">
        <v>3965</v>
      </c>
      <c r="M39" s="68">
        <v>4008</v>
      </c>
    </row>
    <row r="40" spans="2:13" ht="15" customHeight="1" x14ac:dyDescent="0.25">
      <c r="B40" s="62" t="s">
        <v>131</v>
      </c>
      <c r="C40" s="57" t="s">
        <v>66</v>
      </c>
      <c r="D40"/>
      <c r="E40"/>
      <c r="F40"/>
      <c r="G40" s="70">
        <v>11614</v>
      </c>
      <c r="H40" s="70">
        <v>11970</v>
      </c>
      <c r="I40" s="70">
        <v>12485</v>
      </c>
      <c r="J40" s="70">
        <v>13237</v>
      </c>
      <c r="K40" s="71">
        <v>13833</v>
      </c>
      <c r="L40" s="73">
        <v>14506</v>
      </c>
      <c r="M40" s="73">
        <v>14896</v>
      </c>
    </row>
    <row r="41" spans="2:13" ht="15" customHeight="1" x14ac:dyDescent="0.25">
      <c r="B41" s="20" t="s">
        <v>132</v>
      </c>
      <c r="C41" s="36" t="s">
        <v>67</v>
      </c>
      <c r="D41"/>
      <c r="E41"/>
      <c r="F41"/>
      <c r="G41" s="65">
        <v>5581</v>
      </c>
      <c r="H41" s="65">
        <v>5914</v>
      </c>
      <c r="I41" s="65">
        <v>6256</v>
      </c>
      <c r="J41" s="65">
        <v>6840</v>
      </c>
      <c r="K41" s="66">
        <v>7157</v>
      </c>
      <c r="L41" s="68">
        <v>7492</v>
      </c>
      <c r="M41" s="68">
        <v>7724</v>
      </c>
    </row>
    <row r="42" spans="2:13" ht="15" customHeight="1" x14ac:dyDescent="0.25">
      <c r="B42" s="20" t="s">
        <v>133</v>
      </c>
      <c r="C42" s="36" t="s">
        <v>68</v>
      </c>
      <c r="D42"/>
      <c r="E42"/>
      <c r="F42"/>
      <c r="G42" s="65">
        <v>4776</v>
      </c>
      <c r="H42" s="65">
        <v>5013</v>
      </c>
      <c r="I42" s="65">
        <v>5280</v>
      </c>
      <c r="J42" s="65">
        <v>5800</v>
      </c>
      <c r="K42" s="66">
        <v>6073</v>
      </c>
      <c r="L42" s="68">
        <v>6327</v>
      </c>
      <c r="M42" s="68">
        <v>6566</v>
      </c>
    </row>
    <row r="43" spans="2:13" ht="15" customHeight="1" x14ac:dyDescent="0.25">
      <c r="B43" s="20">
        <v>8311</v>
      </c>
      <c r="C43" s="33" t="s">
        <v>169</v>
      </c>
      <c r="D43"/>
      <c r="E43"/>
      <c r="F43"/>
      <c r="G43" s="65"/>
      <c r="H43" s="65"/>
      <c r="I43" s="65">
        <v>2842</v>
      </c>
      <c r="J43" s="65">
        <v>3165</v>
      </c>
      <c r="K43" s="66">
        <v>3270</v>
      </c>
      <c r="L43" s="68">
        <v>3377</v>
      </c>
      <c r="M43" s="68">
        <v>3449</v>
      </c>
    </row>
    <row r="44" spans="2:13" ht="15" customHeight="1" x14ac:dyDescent="0.25">
      <c r="B44" s="20" t="s">
        <v>134</v>
      </c>
      <c r="C44" s="36" t="s">
        <v>69</v>
      </c>
      <c r="D44"/>
      <c r="E44"/>
      <c r="F44"/>
      <c r="G44" s="65">
        <v>5157</v>
      </c>
      <c r="H44" s="65">
        <v>5191</v>
      </c>
      <c r="I44" s="65">
        <v>5372</v>
      </c>
      <c r="J44" s="65">
        <v>5512</v>
      </c>
      <c r="K44" s="66">
        <v>5737</v>
      </c>
      <c r="L44" s="68">
        <v>6066</v>
      </c>
      <c r="M44" s="68">
        <v>6224</v>
      </c>
    </row>
    <row r="45" spans="2:13" ht="15" customHeight="1" x14ac:dyDescent="0.25">
      <c r="B45" s="20" t="s">
        <v>135</v>
      </c>
      <c r="C45" s="36" t="s">
        <v>70</v>
      </c>
      <c r="D45"/>
      <c r="E45"/>
      <c r="F45"/>
      <c r="G45" s="65">
        <v>716</v>
      </c>
      <c r="H45" s="65">
        <v>724</v>
      </c>
      <c r="I45" s="65">
        <v>737</v>
      </c>
      <c r="J45" s="65">
        <v>709</v>
      </c>
      <c r="K45" s="66">
        <v>740</v>
      </c>
      <c r="L45" s="68">
        <v>795</v>
      </c>
      <c r="M45" s="68">
        <v>787</v>
      </c>
    </row>
    <row r="46" spans="2:13" ht="15" customHeight="1" x14ac:dyDescent="0.25">
      <c r="B46" s="20" t="s">
        <v>136</v>
      </c>
      <c r="C46" s="36" t="s">
        <v>71</v>
      </c>
      <c r="D46"/>
      <c r="E46"/>
      <c r="F46"/>
      <c r="G46" s="65">
        <v>393</v>
      </c>
      <c r="H46" s="65">
        <v>400</v>
      </c>
      <c r="I46" s="65">
        <v>417</v>
      </c>
      <c r="J46" s="65">
        <v>421</v>
      </c>
      <c r="K46" s="66">
        <v>427</v>
      </c>
      <c r="L46" s="68">
        <v>444</v>
      </c>
      <c r="M46" s="68">
        <v>489</v>
      </c>
    </row>
    <row r="47" spans="2:13" ht="15" customHeight="1" x14ac:dyDescent="0.25">
      <c r="B47" s="20" t="s">
        <v>137</v>
      </c>
      <c r="C47" s="33" t="s">
        <v>72</v>
      </c>
      <c r="D47"/>
      <c r="E47"/>
      <c r="F47"/>
      <c r="G47" s="65">
        <v>3528</v>
      </c>
      <c r="H47" s="65">
        <v>3516</v>
      </c>
      <c r="I47" s="65">
        <v>3669</v>
      </c>
      <c r="J47" s="65">
        <v>3752</v>
      </c>
      <c r="K47" s="66">
        <v>3885</v>
      </c>
      <c r="L47" s="68">
        <v>4073</v>
      </c>
      <c r="M47" s="68">
        <v>4201</v>
      </c>
    </row>
    <row r="48" spans="2:13" ht="15" customHeight="1" x14ac:dyDescent="0.25">
      <c r="B48" s="20" t="s">
        <v>138</v>
      </c>
      <c r="C48" s="33" t="s">
        <v>73</v>
      </c>
      <c r="D48"/>
      <c r="E48"/>
      <c r="F48"/>
      <c r="G48" s="65">
        <v>140</v>
      </c>
      <c r="H48" s="65">
        <v>142</v>
      </c>
      <c r="I48" s="65">
        <v>145</v>
      </c>
      <c r="J48" s="65">
        <v>159</v>
      </c>
      <c r="K48" s="66">
        <v>172</v>
      </c>
      <c r="L48" s="68">
        <v>199</v>
      </c>
      <c r="M48" s="68">
        <v>216</v>
      </c>
    </row>
    <row r="49" spans="2:13" ht="15" customHeight="1" x14ac:dyDescent="0.25">
      <c r="B49" s="20" t="s">
        <v>139</v>
      </c>
      <c r="C49" s="33" t="s">
        <v>74</v>
      </c>
      <c r="D49"/>
      <c r="E49"/>
      <c r="F49"/>
      <c r="G49" s="65">
        <v>736</v>
      </c>
      <c r="H49" s="65">
        <v>723</v>
      </c>
      <c r="I49" s="65">
        <v>712</v>
      </c>
      <c r="J49" s="65">
        <v>726</v>
      </c>
      <c r="K49" s="66">
        <v>767</v>
      </c>
      <c r="L49" s="68">
        <v>749</v>
      </c>
      <c r="M49" s="68">
        <v>732</v>
      </c>
    </row>
    <row r="50" spans="2:13" ht="15" customHeight="1" x14ac:dyDescent="0.25">
      <c r="B50" s="62" t="s">
        <v>140</v>
      </c>
      <c r="C50" s="57" t="s">
        <v>75</v>
      </c>
      <c r="D50"/>
      <c r="E50"/>
      <c r="F50"/>
      <c r="G50" s="70">
        <v>42949</v>
      </c>
      <c r="H50" s="70">
        <v>43058</v>
      </c>
      <c r="I50" s="70">
        <v>43818</v>
      </c>
      <c r="J50" s="70">
        <v>44261</v>
      </c>
      <c r="K50" s="71">
        <v>44528</v>
      </c>
      <c r="L50" s="73">
        <v>45352</v>
      </c>
      <c r="M50" s="73">
        <v>46286</v>
      </c>
    </row>
    <row r="51" spans="2:13" ht="15" customHeight="1" x14ac:dyDescent="0.25">
      <c r="B51" s="62" t="s">
        <v>141</v>
      </c>
      <c r="C51" s="57" t="s">
        <v>76</v>
      </c>
      <c r="D51"/>
      <c r="E51"/>
      <c r="F51"/>
      <c r="G51" s="70">
        <v>13204</v>
      </c>
      <c r="H51" s="70">
        <v>13160</v>
      </c>
      <c r="I51" s="70">
        <v>13477</v>
      </c>
      <c r="J51" s="70">
        <v>13493</v>
      </c>
      <c r="K51" s="71">
        <v>13430</v>
      </c>
      <c r="L51" s="73">
        <v>13484</v>
      </c>
      <c r="M51" s="73">
        <v>13758</v>
      </c>
    </row>
    <row r="52" spans="2:13" ht="15" customHeight="1" x14ac:dyDescent="0.25">
      <c r="B52" s="20" t="s">
        <v>142</v>
      </c>
      <c r="C52" s="36" t="s">
        <v>77</v>
      </c>
      <c r="D52"/>
      <c r="E52"/>
      <c r="F52"/>
      <c r="G52" s="65">
        <v>3656</v>
      </c>
      <c r="H52" s="65">
        <v>3683</v>
      </c>
      <c r="I52" s="65">
        <v>3672</v>
      </c>
      <c r="J52" s="65">
        <v>3418</v>
      </c>
      <c r="K52" s="66">
        <v>3380</v>
      </c>
      <c r="L52" s="68">
        <v>3482</v>
      </c>
      <c r="M52" s="68">
        <v>3667</v>
      </c>
    </row>
    <row r="53" spans="2:13" ht="15" customHeight="1" x14ac:dyDescent="0.25">
      <c r="B53" s="20" t="s">
        <v>143</v>
      </c>
      <c r="C53" s="33" t="s">
        <v>78</v>
      </c>
      <c r="D53"/>
      <c r="E53"/>
      <c r="F53"/>
      <c r="G53" s="65">
        <v>9548</v>
      </c>
      <c r="H53" s="65">
        <v>9477</v>
      </c>
      <c r="I53" s="65">
        <v>9805</v>
      </c>
      <c r="J53" s="65">
        <v>10075</v>
      </c>
      <c r="K53" s="66">
        <v>10050</v>
      </c>
      <c r="L53" s="68">
        <v>10002</v>
      </c>
      <c r="M53" s="68">
        <v>10091</v>
      </c>
    </row>
    <row r="54" spans="2:13" ht="15" customHeight="1" x14ac:dyDescent="0.25">
      <c r="B54" s="62" t="s">
        <v>144</v>
      </c>
      <c r="C54" s="61" t="s">
        <v>170</v>
      </c>
      <c r="D54"/>
      <c r="E54"/>
      <c r="F54"/>
      <c r="G54" s="70">
        <v>16695</v>
      </c>
      <c r="H54" s="70">
        <v>16742</v>
      </c>
      <c r="I54" s="70">
        <v>16838</v>
      </c>
      <c r="J54" s="70">
        <v>16965</v>
      </c>
      <c r="K54" s="71">
        <v>17152</v>
      </c>
      <c r="L54" s="73">
        <v>17526</v>
      </c>
      <c r="M54" s="73">
        <v>17811</v>
      </c>
    </row>
    <row r="55" spans="2:13" ht="15" customHeight="1" x14ac:dyDescent="0.25">
      <c r="B55" s="20" t="s">
        <v>145</v>
      </c>
      <c r="C55" s="36" t="s">
        <v>79</v>
      </c>
      <c r="D55"/>
      <c r="E55"/>
      <c r="F55"/>
      <c r="G55" s="65">
        <v>16695</v>
      </c>
      <c r="H55" s="65">
        <v>16742</v>
      </c>
      <c r="I55" s="65">
        <v>16838</v>
      </c>
      <c r="J55" s="65">
        <v>16965</v>
      </c>
      <c r="K55" s="66">
        <v>17152</v>
      </c>
      <c r="L55" s="68">
        <v>17526</v>
      </c>
      <c r="M55" s="68">
        <v>17811</v>
      </c>
    </row>
    <row r="56" spans="2:13" ht="15" customHeight="1" x14ac:dyDescent="0.25">
      <c r="B56" s="62" t="s">
        <v>146</v>
      </c>
      <c r="C56" s="57" t="s">
        <v>80</v>
      </c>
      <c r="D56"/>
      <c r="E56"/>
      <c r="F56"/>
      <c r="G56" s="70">
        <v>13050</v>
      </c>
      <c r="H56" s="70">
        <v>13156</v>
      </c>
      <c r="I56" s="70">
        <v>13503</v>
      </c>
      <c r="J56" s="70">
        <v>13803</v>
      </c>
      <c r="K56" s="71">
        <v>13946</v>
      </c>
      <c r="L56" s="73">
        <v>14342</v>
      </c>
      <c r="M56" s="73">
        <v>14717</v>
      </c>
    </row>
    <row r="57" spans="2:13" ht="15" customHeight="1" x14ac:dyDescent="0.25">
      <c r="B57" s="20" t="s">
        <v>147</v>
      </c>
      <c r="C57" s="33" t="s">
        <v>81</v>
      </c>
      <c r="D57"/>
      <c r="E57"/>
      <c r="F57"/>
      <c r="G57" s="65">
        <v>4305</v>
      </c>
      <c r="H57" s="65">
        <v>4263</v>
      </c>
      <c r="I57" s="65">
        <v>4294</v>
      </c>
      <c r="J57" s="65">
        <v>4221</v>
      </c>
      <c r="K57" s="66">
        <v>4188</v>
      </c>
      <c r="L57" s="68">
        <v>4207</v>
      </c>
      <c r="M57" s="68">
        <v>4329</v>
      </c>
    </row>
    <row r="58" spans="2:13" ht="15" customHeight="1" x14ac:dyDescent="0.25">
      <c r="B58" s="20" t="s">
        <v>148</v>
      </c>
      <c r="C58" s="34" t="s">
        <v>82</v>
      </c>
      <c r="D58"/>
      <c r="E58"/>
      <c r="F58"/>
      <c r="G58" s="65">
        <v>2309</v>
      </c>
      <c r="H58" s="65">
        <v>2276</v>
      </c>
      <c r="I58" s="65">
        <v>2321</v>
      </c>
      <c r="J58" s="65">
        <v>2298</v>
      </c>
      <c r="K58" s="66">
        <v>2258</v>
      </c>
      <c r="L58" s="68">
        <v>2256</v>
      </c>
      <c r="M58" s="68">
        <v>2321</v>
      </c>
    </row>
    <row r="59" spans="2:13" ht="15" customHeight="1" x14ac:dyDescent="0.25">
      <c r="B59" s="20" t="s">
        <v>149</v>
      </c>
      <c r="C59" s="34" t="s">
        <v>83</v>
      </c>
      <c r="D59"/>
      <c r="E59"/>
      <c r="F59"/>
      <c r="G59" s="65">
        <v>1491</v>
      </c>
      <c r="H59" s="65">
        <v>1485</v>
      </c>
      <c r="I59" s="65">
        <v>1455</v>
      </c>
      <c r="J59" s="65">
        <v>1401</v>
      </c>
      <c r="K59" s="66">
        <v>1391</v>
      </c>
      <c r="L59" s="68">
        <v>1364</v>
      </c>
      <c r="M59" s="68">
        <v>1412</v>
      </c>
    </row>
    <row r="60" spans="2:13" ht="15" customHeight="1" x14ac:dyDescent="0.25">
      <c r="B60" s="20" t="s">
        <v>150</v>
      </c>
      <c r="C60" s="35" t="s">
        <v>84</v>
      </c>
      <c r="D60"/>
      <c r="E60"/>
      <c r="F60"/>
      <c r="G60" s="65">
        <v>6869</v>
      </c>
      <c r="H60" s="65">
        <v>6990</v>
      </c>
      <c r="I60" s="65">
        <v>6984</v>
      </c>
      <c r="J60" s="65">
        <v>7171</v>
      </c>
      <c r="K60" s="66">
        <v>7370</v>
      </c>
      <c r="L60" s="68">
        <v>7477</v>
      </c>
      <c r="M60" s="68">
        <v>7623</v>
      </c>
    </row>
    <row r="61" spans="2:13" ht="15" customHeight="1" x14ac:dyDescent="0.25">
      <c r="B61" s="20" t="s">
        <v>151</v>
      </c>
      <c r="C61" s="60" t="s">
        <v>85</v>
      </c>
      <c r="D61"/>
      <c r="E61"/>
      <c r="F61"/>
      <c r="G61" s="65">
        <v>1876</v>
      </c>
      <c r="H61" s="65">
        <v>1903</v>
      </c>
      <c r="I61" s="65">
        <v>2225</v>
      </c>
      <c r="J61" s="65">
        <v>2411</v>
      </c>
      <c r="K61" s="66">
        <v>2388</v>
      </c>
      <c r="L61" s="68">
        <v>2658</v>
      </c>
      <c r="M61" s="68">
        <v>2765</v>
      </c>
    </row>
    <row r="62" spans="2:13" ht="15" customHeight="1" x14ac:dyDescent="0.25">
      <c r="B62" s="62" t="s">
        <v>152</v>
      </c>
      <c r="C62" s="58" t="s">
        <v>86</v>
      </c>
      <c r="D62"/>
      <c r="E62"/>
      <c r="F62"/>
      <c r="G62" s="70">
        <v>3938</v>
      </c>
      <c r="H62" s="70">
        <v>3968</v>
      </c>
      <c r="I62" s="70">
        <v>4093</v>
      </c>
      <c r="J62" s="70">
        <v>4025</v>
      </c>
      <c r="K62" s="71">
        <v>4143</v>
      </c>
      <c r="L62" s="73">
        <v>4355</v>
      </c>
      <c r="M62" s="73">
        <v>4623</v>
      </c>
    </row>
    <row r="63" spans="2:13" ht="15" customHeight="1" x14ac:dyDescent="0.25">
      <c r="B63" s="62" t="s">
        <v>153</v>
      </c>
      <c r="C63" s="58" t="s">
        <v>87</v>
      </c>
      <c r="D63"/>
      <c r="E63"/>
      <c r="F63"/>
      <c r="G63" s="65">
        <v>3938</v>
      </c>
      <c r="H63" s="65">
        <v>3968</v>
      </c>
      <c r="I63" s="65">
        <v>4093</v>
      </c>
      <c r="J63" s="65">
        <v>4025</v>
      </c>
      <c r="K63" s="66">
        <v>4143</v>
      </c>
      <c r="L63" s="68">
        <v>4355</v>
      </c>
      <c r="M63" s="68">
        <v>4623</v>
      </c>
    </row>
    <row r="64" spans="2:13" ht="15" customHeight="1" x14ac:dyDescent="0.25">
      <c r="B64" s="20" t="s">
        <v>154</v>
      </c>
      <c r="C64" s="60" t="s">
        <v>88</v>
      </c>
      <c r="D64"/>
      <c r="E64"/>
      <c r="F64"/>
      <c r="G64" s="65">
        <v>1430</v>
      </c>
      <c r="H64" s="65">
        <v>1372</v>
      </c>
      <c r="I64" s="65">
        <v>1380</v>
      </c>
      <c r="J64" s="65">
        <v>1317</v>
      </c>
      <c r="K64" s="66">
        <v>1304</v>
      </c>
      <c r="L64" s="68">
        <v>1271</v>
      </c>
      <c r="M64" s="68">
        <v>1265</v>
      </c>
    </row>
    <row r="65" spans="2:13" ht="15" customHeight="1" x14ac:dyDescent="0.25">
      <c r="B65" s="20" t="s">
        <v>155</v>
      </c>
      <c r="C65" s="60" t="s">
        <v>89</v>
      </c>
      <c r="D65"/>
      <c r="E65"/>
      <c r="F65"/>
      <c r="G65" s="65">
        <v>106</v>
      </c>
      <c r="H65" s="65">
        <v>106</v>
      </c>
      <c r="I65" s="65">
        <v>115</v>
      </c>
      <c r="J65" s="65">
        <v>103</v>
      </c>
      <c r="K65" s="66">
        <v>106</v>
      </c>
      <c r="L65" s="68">
        <v>117</v>
      </c>
      <c r="M65" s="68">
        <v>132</v>
      </c>
    </row>
    <row r="66" spans="2:13" ht="15" customHeight="1" x14ac:dyDescent="0.25">
      <c r="B66" s="20" t="s">
        <v>156</v>
      </c>
      <c r="C66" s="60" t="s">
        <v>90</v>
      </c>
      <c r="D66"/>
      <c r="E66"/>
      <c r="F66"/>
      <c r="G66" s="65">
        <v>2402</v>
      </c>
      <c r="H66" s="65">
        <v>2490</v>
      </c>
      <c r="I66" s="65">
        <v>2598</v>
      </c>
      <c r="J66" s="65">
        <v>2605</v>
      </c>
      <c r="K66" s="66">
        <v>2733</v>
      </c>
      <c r="L66" s="68">
        <v>2967</v>
      </c>
      <c r="M66" s="68">
        <v>3226</v>
      </c>
    </row>
    <row r="67" spans="2:13" ht="15" customHeight="1" x14ac:dyDescent="0.25">
      <c r="B67" s="20" t="s">
        <v>157</v>
      </c>
      <c r="C67" s="60" t="s">
        <v>91</v>
      </c>
      <c r="D67"/>
      <c r="E67"/>
      <c r="F67"/>
      <c r="G67" s="70">
        <v>16245</v>
      </c>
      <c r="H67" s="70">
        <v>16864</v>
      </c>
      <c r="I67" s="70">
        <v>16017</v>
      </c>
      <c r="J67" s="70">
        <v>16085</v>
      </c>
      <c r="K67" s="71">
        <v>16221</v>
      </c>
      <c r="L67" s="73">
        <v>16254</v>
      </c>
      <c r="M67" s="73">
        <v>17404</v>
      </c>
    </row>
    <row r="68" spans="2:13" ht="15" customHeight="1" x14ac:dyDescent="0.25">
      <c r="B68" s="62" t="s">
        <v>158</v>
      </c>
      <c r="C68" s="58" t="s">
        <v>92</v>
      </c>
      <c r="D68"/>
      <c r="E68"/>
      <c r="F68"/>
      <c r="G68" s="70">
        <v>1873</v>
      </c>
      <c r="H68" s="70">
        <v>1899</v>
      </c>
      <c r="I68" s="70">
        <v>1765</v>
      </c>
      <c r="J68" s="70">
        <v>1943</v>
      </c>
      <c r="K68" s="71">
        <v>1729</v>
      </c>
      <c r="L68" s="73">
        <v>1754</v>
      </c>
      <c r="M68" s="73">
        <v>1732</v>
      </c>
    </row>
    <row r="69" spans="2:13" ht="15" customHeight="1" x14ac:dyDescent="0.25">
      <c r="B69" s="20" t="s">
        <v>159</v>
      </c>
      <c r="C69" s="60" t="s">
        <v>93</v>
      </c>
      <c r="D69"/>
      <c r="E69"/>
      <c r="F69"/>
      <c r="G69" s="65">
        <v>1864</v>
      </c>
      <c r="H69" s="65">
        <v>1888</v>
      </c>
      <c r="I69" s="65">
        <v>1755</v>
      </c>
      <c r="J69" s="65">
        <v>1936</v>
      </c>
      <c r="K69" s="66">
        <v>1724</v>
      </c>
      <c r="L69" s="68">
        <v>1749</v>
      </c>
      <c r="M69" s="68">
        <v>1727</v>
      </c>
    </row>
    <row r="70" spans="2:13" ht="15" customHeight="1" x14ac:dyDescent="0.25">
      <c r="B70" s="20" t="s">
        <v>160</v>
      </c>
      <c r="C70" s="60" t="s">
        <v>94</v>
      </c>
      <c r="D70"/>
      <c r="E70"/>
      <c r="F70"/>
      <c r="G70" s="65">
        <v>1694</v>
      </c>
      <c r="H70" s="65">
        <v>1729</v>
      </c>
      <c r="I70" s="65">
        <v>1610</v>
      </c>
      <c r="J70" s="65">
        <v>1798</v>
      </c>
      <c r="K70" s="66">
        <v>1574</v>
      </c>
      <c r="L70" s="68">
        <v>1601</v>
      </c>
      <c r="M70" s="68">
        <v>1577</v>
      </c>
    </row>
    <row r="71" spans="2:13" ht="15" customHeight="1" x14ac:dyDescent="0.25">
      <c r="B71" s="62" t="s">
        <v>161</v>
      </c>
      <c r="C71" s="58" t="s">
        <v>95</v>
      </c>
      <c r="D71"/>
      <c r="E71"/>
      <c r="F71"/>
      <c r="G71" s="70">
        <v>10807</v>
      </c>
      <c r="H71" s="70">
        <v>11274</v>
      </c>
      <c r="I71" s="70">
        <v>10581</v>
      </c>
      <c r="J71" s="70">
        <v>10321</v>
      </c>
      <c r="K71" s="71">
        <v>10674</v>
      </c>
      <c r="L71" s="73">
        <v>10590</v>
      </c>
      <c r="M71" s="73">
        <v>11787</v>
      </c>
    </row>
    <row r="72" spans="2:13" ht="15" customHeight="1" x14ac:dyDescent="0.25">
      <c r="B72" s="20" t="s">
        <v>162</v>
      </c>
      <c r="C72" s="60" t="s">
        <v>96</v>
      </c>
      <c r="D72"/>
      <c r="E72"/>
      <c r="F72"/>
      <c r="G72" s="65">
        <v>6789</v>
      </c>
      <c r="H72" s="65">
        <v>7276</v>
      </c>
      <c r="I72" s="65">
        <v>6526</v>
      </c>
      <c r="J72" s="65">
        <v>6189</v>
      </c>
      <c r="K72" s="66">
        <v>6359</v>
      </c>
      <c r="L72" s="68">
        <v>6136</v>
      </c>
      <c r="M72" s="68">
        <v>7150</v>
      </c>
    </row>
    <row r="73" spans="2:13" ht="15" customHeight="1" x14ac:dyDescent="0.25">
      <c r="B73" s="20" t="s">
        <v>163</v>
      </c>
      <c r="C73" s="60" t="s">
        <v>97</v>
      </c>
      <c r="D73"/>
      <c r="E73"/>
      <c r="F73"/>
      <c r="G73" s="65">
        <v>6179</v>
      </c>
      <c r="H73" s="65">
        <v>6655</v>
      </c>
      <c r="I73" s="65">
        <v>5888</v>
      </c>
      <c r="J73" s="65">
        <v>5585</v>
      </c>
      <c r="K73" s="66">
        <v>5747</v>
      </c>
      <c r="L73" s="68">
        <v>5494</v>
      </c>
      <c r="M73" s="68">
        <v>6447</v>
      </c>
    </row>
    <row r="74" spans="2:13" ht="15" customHeight="1" x14ac:dyDescent="0.25">
      <c r="B74" s="20" t="s">
        <v>164</v>
      </c>
      <c r="C74" s="60" t="s">
        <v>98</v>
      </c>
      <c r="D74"/>
      <c r="E74"/>
      <c r="F74"/>
      <c r="G74" s="65">
        <v>4018</v>
      </c>
      <c r="H74" s="65">
        <v>3998</v>
      </c>
      <c r="I74" s="65">
        <v>4055</v>
      </c>
      <c r="J74" s="65">
        <v>4132</v>
      </c>
      <c r="K74" s="66">
        <v>4315</v>
      </c>
      <c r="L74" s="68">
        <v>4454</v>
      </c>
      <c r="M74" s="68">
        <v>4637</v>
      </c>
    </row>
    <row r="75" spans="2:13" ht="15" customHeight="1" x14ac:dyDescent="0.25">
      <c r="B75" s="20" t="s">
        <v>165</v>
      </c>
      <c r="C75" s="60" t="s">
        <v>99</v>
      </c>
      <c r="D75"/>
      <c r="E75"/>
      <c r="F75"/>
      <c r="G75" s="70">
        <v>3375</v>
      </c>
      <c r="H75" s="70">
        <v>3420</v>
      </c>
      <c r="I75" s="70">
        <v>3534</v>
      </c>
      <c r="J75" s="70">
        <v>3692</v>
      </c>
      <c r="K75" s="71">
        <v>3885</v>
      </c>
      <c r="L75" s="73">
        <v>4019</v>
      </c>
      <c r="M75" s="73">
        <v>4169</v>
      </c>
    </row>
    <row r="76" spans="2:13" ht="15" customHeight="1" x14ac:dyDescent="0.25">
      <c r="B76" s="62" t="s">
        <v>166</v>
      </c>
      <c r="C76" s="58" t="s">
        <v>100</v>
      </c>
      <c r="D76"/>
      <c r="E76"/>
      <c r="F76"/>
      <c r="G76" s="65">
        <v>3565</v>
      </c>
      <c r="H76" s="65">
        <v>3691</v>
      </c>
      <c r="I76" s="65">
        <v>3671</v>
      </c>
      <c r="J76" s="65">
        <v>3821</v>
      </c>
      <c r="K76" s="66">
        <v>3818</v>
      </c>
      <c r="L76" s="68">
        <v>3910</v>
      </c>
      <c r="M76" s="68">
        <v>3885</v>
      </c>
    </row>
    <row r="77" spans="2:13" ht="15" customHeight="1" x14ac:dyDescent="0.25">
      <c r="B77" s="20" t="s">
        <v>167</v>
      </c>
      <c r="C77" s="60" t="s">
        <v>101</v>
      </c>
      <c r="D77"/>
      <c r="E77"/>
      <c r="F77"/>
      <c r="G77" s="65">
        <v>3565</v>
      </c>
      <c r="H77" s="65">
        <v>3691</v>
      </c>
      <c r="I77" s="65">
        <v>3671</v>
      </c>
      <c r="J77" s="65">
        <v>3821</v>
      </c>
      <c r="K77" s="66">
        <v>3818</v>
      </c>
      <c r="L77" s="68">
        <v>3910</v>
      </c>
      <c r="M77" s="68">
        <v>3885</v>
      </c>
    </row>
    <row r="78" spans="2:13" ht="15" customHeight="1" x14ac:dyDescent="0.25">
      <c r="B78" s="20" t="s">
        <v>168</v>
      </c>
      <c r="C78" s="60" t="s">
        <v>102</v>
      </c>
      <c r="D78"/>
      <c r="E78"/>
      <c r="F78"/>
      <c r="G78" s="65">
        <v>1076</v>
      </c>
      <c r="H78" s="65">
        <v>731</v>
      </c>
      <c r="I78" s="65">
        <v>68</v>
      </c>
      <c r="J78" s="65">
        <v>175</v>
      </c>
      <c r="K78" s="66">
        <v>101</v>
      </c>
      <c r="L78" s="68">
        <v>65</v>
      </c>
      <c r="M78" s="68">
        <v>66</v>
      </c>
    </row>
    <row r="79" spans="2:13" ht="15" customHeight="1" x14ac:dyDescent="0.25">
      <c r="B79" s="20"/>
      <c r="C79" s="60"/>
      <c r="D79"/>
      <c r="E79"/>
      <c r="F79"/>
      <c r="G79"/>
      <c r="H79"/>
      <c r="I79" s="38"/>
      <c r="J79" s="38"/>
      <c r="K79" s="38"/>
      <c r="L79" s="43"/>
      <c r="M79" s="43"/>
    </row>
    <row r="80" spans="2:13" ht="15" customHeight="1" x14ac:dyDescent="0.25">
      <c r="B80" s="20"/>
      <c r="C80" s="60"/>
      <c r="D80"/>
      <c r="E80"/>
      <c r="F80"/>
      <c r="G80"/>
      <c r="H80"/>
      <c r="I80" s="38"/>
      <c r="J80" s="38"/>
      <c r="K80" s="38"/>
      <c r="L80" s="43"/>
      <c r="M80" s="43"/>
    </row>
    <row r="81" spans="1:13" ht="15" customHeight="1" x14ac:dyDescent="0.25">
      <c r="B81" s="16"/>
      <c r="D81"/>
      <c r="E81"/>
      <c r="F81"/>
      <c r="G81"/>
      <c r="H81"/>
      <c r="I81"/>
      <c r="J81"/>
      <c r="K81"/>
      <c r="L81"/>
      <c r="M81"/>
    </row>
    <row r="82" spans="1:13" ht="15" customHeight="1" x14ac:dyDescent="0.25">
      <c r="A82" s="9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C83" s="17"/>
    </row>
    <row r="84" spans="1:13" x14ac:dyDescent="0.25">
      <c r="C84" s="17"/>
    </row>
    <row r="85" spans="1:13" x14ac:dyDescent="0.25">
      <c r="C85" s="17"/>
    </row>
    <row r="95" spans="1:13" x14ac:dyDescent="0.25">
      <c r="C95" s="19"/>
      <c r="D95" s="2"/>
      <c r="E95" s="2"/>
      <c r="F95" s="2"/>
      <c r="G95" s="2"/>
      <c r="H95" s="2"/>
    </row>
  </sheetData>
  <mergeCells count="2">
    <mergeCell ref="C8:D10"/>
    <mergeCell ref="G7:M7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37</vt:i4>
      </vt:variant>
    </vt:vector>
  </HeadingPairs>
  <TitlesOfParts>
    <vt:vector size="37" baseType="lpstr">
      <vt:lpstr>Deckblatt</vt:lpstr>
      <vt:lpstr>SVB.Ruhr.Ber.ber.</vt:lpstr>
      <vt:lpstr>SVB.Ruhr.Ber.</vt:lpstr>
      <vt:lpstr>SVB.NRW.Ber.ber.</vt:lpstr>
      <vt:lpstr>SVB.NRW.Ber.</vt:lpstr>
      <vt:lpstr>SVB.NRWohne.Ber.ber.</vt:lpstr>
      <vt:lpstr>SVB.NRWohne.Ber.</vt:lpstr>
      <vt:lpstr>SVB.BO.Ber.ber.</vt:lpstr>
      <vt:lpstr>SVB.BO.Ber.</vt:lpstr>
      <vt:lpstr>SVB.BOT.Ber.ber.</vt:lpstr>
      <vt:lpstr>SVB.BOT.Ber.</vt:lpstr>
      <vt:lpstr>SVB.DO.Ber.ber.</vt:lpstr>
      <vt:lpstr>SVB.DO.Ber.</vt:lpstr>
      <vt:lpstr>SVB.DU.Ber.ber.</vt:lpstr>
      <vt:lpstr>SVB.DU.Ber</vt:lpstr>
      <vt:lpstr>SVB.E.Ber.ber.</vt:lpstr>
      <vt:lpstr>SVB.E.Ber.</vt:lpstr>
      <vt:lpstr>SVB.GE.Ber.ber.</vt:lpstr>
      <vt:lpstr>SVB.GE.Ber.</vt:lpstr>
      <vt:lpstr>SVB.HA.Ber.ber.</vt:lpstr>
      <vt:lpstr>SVB.HA.Ber.</vt:lpstr>
      <vt:lpstr>SVB.HAM.Ber.ber.</vt:lpstr>
      <vt:lpstr>SVB.HAM.Ber.</vt:lpstr>
      <vt:lpstr>SVB.HER.Ber.ber.</vt:lpstr>
      <vt:lpstr>SVB.HER.Ber.</vt:lpstr>
      <vt:lpstr>SVB.MH.Ber.ber.</vt:lpstr>
      <vt:lpstr>SVB.MH.Ber.</vt:lpstr>
      <vt:lpstr> SVB.OB.Ber.ber.</vt:lpstr>
      <vt:lpstr>SVB.OB.Ber.</vt:lpstr>
      <vt:lpstr> SVB.EN.Ber.ber.</vt:lpstr>
      <vt:lpstr>SVB.EN.Ber.</vt:lpstr>
      <vt:lpstr>SVB.RE.Ber.ber.</vt:lpstr>
      <vt:lpstr>SVB.RE.Ber.</vt:lpstr>
      <vt:lpstr>SVB.UN.Ber.ber.</vt:lpstr>
      <vt:lpstr>SVB.UN.Ber.</vt:lpstr>
      <vt:lpstr>SVB.WES.Ber.ber.</vt:lpstr>
      <vt:lpstr>SVB.WES.Ber.</vt:lpstr>
    </vt:vector>
  </TitlesOfParts>
  <Company>Regionalverband Ruhr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Lessing, Petra</cp:lastModifiedBy>
  <cp:lastPrinted>2017-08-08T08:22:15Z</cp:lastPrinted>
  <dcterms:created xsi:type="dcterms:W3CDTF">2017-02-23T09:56:25Z</dcterms:created>
  <dcterms:modified xsi:type="dcterms:W3CDTF">2020-02-25T15:17:39Z</dcterms:modified>
</cp:coreProperties>
</file>