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1_Arbeit und Soziales\Beschäftigte\svb nach Berufen und Anforderungsniveua\berufe 2019\"/>
    </mc:Choice>
  </mc:AlternateContent>
  <bookViews>
    <workbookView xWindow="0" yWindow="0" windowWidth="19200" windowHeight="10605"/>
  </bookViews>
  <sheets>
    <sheet name="Deckblatt" sheetId="49" r:id="rId1"/>
    <sheet name="SVB-Abschl. Insgesamt" sheetId="48" r:id="rId2"/>
    <sheet name="SVB-Abschluss Männer" sheetId="42" r:id="rId3"/>
    <sheet name="SVB-Abschluss Frauen" sheetId="43" r:id="rId4"/>
    <sheet name=" SVB-Abschl. Ins Anteil" sheetId="33" r:id="rId5"/>
    <sheet name="SVB-Abschl.M.Anteil" sheetId="46" r:id="rId6"/>
    <sheet name=" SVB-Abschl.F.Anteil" sheetId="47" r:id="rId7"/>
    <sheet name="SV-Beschäftigte" sheetId="44" r:id="rId8"/>
    <sheet name="SV-Besch-Akademiker" sheetId="39" r:id="rId9"/>
    <sheet name="SV-Besch-Akademiker Anteil" sheetId="4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47" l="1"/>
  <c r="S30" i="47"/>
  <c r="Q30" i="47"/>
  <c r="M30" i="47"/>
  <c r="K30" i="47"/>
  <c r="F29" i="43"/>
  <c r="F29" i="48" l="1"/>
  <c r="G29" i="48"/>
  <c r="H29" i="48"/>
  <c r="I29" i="48"/>
  <c r="J29" i="48"/>
  <c r="K29" i="48"/>
  <c r="L29" i="48"/>
  <c r="M29" i="48"/>
  <c r="U30" i="33" s="1"/>
  <c r="E29" i="48"/>
  <c r="W29" i="39"/>
  <c r="W13" i="45"/>
  <c r="W14" i="45"/>
  <c r="W15" i="45"/>
  <c r="W16" i="45"/>
  <c r="W17" i="45"/>
  <c r="W18" i="45"/>
  <c r="W19" i="45"/>
  <c r="W20" i="45"/>
  <c r="W21" i="45"/>
  <c r="W22" i="45"/>
  <c r="W23" i="45"/>
  <c r="W24" i="45"/>
  <c r="W25" i="45"/>
  <c r="W26" i="45"/>
  <c r="W27" i="45"/>
  <c r="W28" i="45"/>
  <c r="W29" i="45"/>
  <c r="W30" i="45"/>
  <c r="W31" i="45"/>
  <c r="W12" i="45"/>
  <c r="V31" i="45"/>
  <c r="V30" i="45"/>
  <c r="V29" i="45"/>
  <c r="V28" i="45"/>
  <c r="V27" i="45"/>
  <c r="V26" i="45"/>
  <c r="V25" i="45"/>
  <c r="V24" i="45"/>
  <c r="V23" i="45"/>
  <c r="V22" i="45"/>
  <c r="V21" i="45"/>
  <c r="V20" i="45"/>
  <c r="V19" i="45"/>
  <c r="V18" i="45"/>
  <c r="V17" i="45"/>
  <c r="V16" i="45"/>
  <c r="V15" i="45"/>
  <c r="V14" i="45"/>
  <c r="V13" i="45"/>
  <c r="V12" i="45"/>
  <c r="V31" i="39"/>
  <c r="V30" i="44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U29" i="46"/>
  <c r="U30" i="46"/>
  <c r="U31" i="46"/>
  <c r="U32" i="46"/>
  <c r="U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S29" i="46"/>
  <c r="S30" i="46"/>
  <c r="S31" i="46"/>
  <c r="S32" i="46"/>
  <c r="S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Q29" i="46"/>
  <c r="Q30" i="46"/>
  <c r="Q31" i="46"/>
  <c r="Q32" i="46"/>
  <c r="Q13" i="46"/>
  <c r="O14" i="46"/>
  <c r="O15" i="46"/>
  <c r="O16" i="46"/>
  <c r="O17" i="46"/>
  <c r="O18" i="46"/>
  <c r="O19" i="46"/>
  <c r="O20" i="46"/>
  <c r="O21" i="46"/>
  <c r="O22" i="46"/>
  <c r="O23" i="46"/>
  <c r="O24" i="46"/>
  <c r="O25" i="46"/>
  <c r="O26" i="46"/>
  <c r="O27" i="46"/>
  <c r="O28" i="46"/>
  <c r="O29" i="46"/>
  <c r="O30" i="46"/>
  <c r="O31" i="46"/>
  <c r="O32" i="46"/>
  <c r="O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2" i="46"/>
  <c r="K13" i="46"/>
  <c r="I14" i="46"/>
  <c r="I15" i="46"/>
  <c r="I16" i="46"/>
  <c r="I17" i="46"/>
  <c r="I18" i="46"/>
  <c r="I19" i="46"/>
  <c r="I20" i="46"/>
  <c r="I21" i="46"/>
  <c r="I22" i="46"/>
  <c r="I23" i="46"/>
  <c r="I24" i="46"/>
  <c r="I25" i="46"/>
  <c r="I26" i="46"/>
  <c r="I27" i="46"/>
  <c r="I28" i="46"/>
  <c r="I29" i="46"/>
  <c r="I30" i="46"/>
  <c r="I31" i="46"/>
  <c r="I32" i="46"/>
  <c r="I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13" i="46"/>
  <c r="F29" i="42"/>
  <c r="G29" i="42"/>
  <c r="H29" i="42"/>
  <c r="I29" i="42"/>
  <c r="J29" i="42"/>
  <c r="K29" i="42"/>
  <c r="L29" i="42"/>
  <c r="M29" i="42"/>
  <c r="E29" i="42"/>
  <c r="E30" i="46"/>
  <c r="D14" i="46"/>
  <c r="E14" i="46"/>
  <c r="D15" i="46"/>
  <c r="E15" i="46"/>
  <c r="D16" i="46"/>
  <c r="E16" i="46"/>
  <c r="D17" i="46"/>
  <c r="E17" i="46"/>
  <c r="D18" i="46"/>
  <c r="E18" i="46"/>
  <c r="D19" i="46"/>
  <c r="E19" i="46"/>
  <c r="D20" i="46"/>
  <c r="E20" i="46"/>
  <c r="D21" i="46"/>
  <c r="E21" i="46"/>
  <c r="D22" i="46"/>
  <c r="E22" i="46"/>
  <c r="D23" i="46"/>
  <c r="E23" i="46"/>
  <c r="D24" i="46"/>
  <c r="E24" i="46"/>
  <c r="D25" i="46"/>
  <c r="E25" i="46"/>
  <c r="D26" i="46"/>
  <c r="E26" i="46"/>
  <c r="D27" i="46"/>
  <c r="E27" i="46"/>
  <c r="D28" i="46"/>
  <c r="E28" i="46"/>
  <c r="D29" i="46"/>
  <c r="E29" i="46"/>
  <c r="D30" i="46"/>
  <c r="D31" i="46"/>
  <c r="E31" i="46"/>
  <c r="D32" i="46"/>
  <c r="E32" i="46"/>
  <c r="E13" i="46"/>
  <c r="D13" i="46"/>
  <c r="U14" i="33"/>
  <c r="U15" i="33"/>
  <c r="U16" i="33"/>
  <c r="U17" i="33"/>
  <c r="U18" i="33"/>
  <c r="U19" i="33"/>
  <c r="U20" i="33"/>
  <c r="U21" i="33"/>
  <c r="U22" i="33"/>
  <c r="U23" i="33"/>
  <c r="U24" i="33"/>
  <c r="U25" i="33"/>
  <c r="U26" i="33"/>
  <c r="U27" i="33"/>
  <c r="U28" i="33"/>
  <c r="U29" i="33"/>
  <c r="U31" i="33"/>
  <c r="U32" i="33"/>
  <c r="U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28" i="33"/>
  <c r="S29" i="33"/>
  <c r="S30" i="33"/>
  <c r="S31" i="33"/>
  <c r="S32" i="33"/>
  <c r="S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13" i="33"/>
  <c r="N14" i="47" l="1"/>
  <c r="N15" i="47"/>
  <c r="N16" i="47"/>
  <c r="N17" i="47"/>
  <c r="N18" i="47"/>
  <c r="N19" i="47"/>
  <c r="N20" i="47"/>
  <c r="N21" i="47"/>
  <c r="N22" i="47"/>
  <c r="N23" i="47"/>
  <c r="N25" i="47"/>
  <c r="N26" i="47"/>
  <c r="N27" i="47"/>
  <c r="N28" i="47"/>
  <c r="N30" i="47"/>
  <c r="N31" i="47"/>
  <c r="N32" i="47"/>
  <c r="N13" i="47"/>
  <c r="N14" i="46"/>
  <c r="N15" i="46"/>
  <c r="N16" i="46"/>
  <c r="N17" i="46"/>
  <c r="N18" i="46"/>
  <c r="N19" i="46"/>
  <c r="N20" i="46"/>
  <c r="N21" i="46"/>
  <c r="N22" i="46"/>
  <c r="N23" i="46"/>
  <c r="N25" i="46"/>
  <c r="N26" i="46"/>
  <c r="N27" i="46"/>
  <c r="N28" i="46"/>
  <c r="N30" i="46"/>
  <c r="N31" i="46"/>
  <c r="N32" i="46"/>
  <c r="N13" i="46"/>
  <c r="N14" i="33"/>
  <c r="N15" i="33"/>
  <c r="N16" i="33"/>
  <c r="N17" i="33"/>
  <c r="N18" i="33"/>
  <c r="N19" i="33"/>
  <c r="N20" i="33"/>
  <c r="N21" i="33"/>
  <c r="N22" i="33"/>
  <c r="N23" i="33"/>
  <c r="N25" i="33"/>
  <c r="N26" i="33"/>
  <c r="N27" i="33"/>
  <c r="N28" i="33"/>
  <c r="N31" i="33"/>
  <c r="N13" i="33"/>
  <c r="J14" i="33" l="1"/>
  <c r="J15" i="33"/>
  <c r="J16" i="33"/>
  <c r="J17" i="33"/>
  <c r="J18" i="33"/>
  <c r="J19" i="33"/>
  <c r="J20" i="33"/>
  <c r="J21" i="33"/>
  <c r="J22" i="33"/>
  <c r="J23" i="33"/>
  <c r="J25" i="33"/>
  <c r="J26" i="33"/>
  <c r="J27" i="33"/>
  <c r="J28" i="33"/>
  <c r="J31" i="33"/>
  <c r="J13" i="33"/>
  <c r="T24" i="47" l="1"/>
  <c r="N29" i="47"/>
  <c r="N24" i="47"/>
  <c r="V32" i="47"/>
  <c r="T32" i="47"/>
  <c r="R32" i="47"/>
  <c r="P32" i="47"/>
  <c r="L32" i="47"/>
  <c r="J32" i="47"/>
  <c r="H32" i="47"/>
  <c r="F32" i="47"/>
  <c r="V31" i="47"/>
  <c r="T31" i="47"/>
  <c r="R31" i="47"/>
  <c r="P31" i="47"/>
  <c r="L31" i="47"/>
  <c r="J31" i="47"/>
  <c r="H31" i="47"/>
  <c r="F31" i="47"/>
  <c r="V30" i="47"/>
  <c r="T30" i="47"/>
  <c r="R30" i="47"/>
  <c r="P30" i="47"/>
  <c r="L30" i="47"/>
  <c r="J30" i="47"/>
  <c r="H30" i="47"/>
  <c r="F30" i="47"/>
  <c r="T29" i="47"/>
  <c r="R29" i="47"/>
  <c r="V28" i="47"/>
  <c r="T28" i="47"/>
  <c r="R28" i="47"/>
  <c r="P28" i="47"/>
  <c r="L28" i="47"/>
  <c r="J28" i="47"/>
  <c r="H28" i="47"/>
  <c r="F28" i="47"/>
  <c r="V27" i="47"/>
  <c r="T27" i="47"/>
  <c r="R27" i="47"/>
  <c r="P27" i="47"/>
  <c r="L27" i="47"/>
  <c r="J27" i="47"/>
  <c r="H27" i="47"/>
  <c r="F27" i="47"/>
  <c r="V26" i="47"/>
  <c r="T26" i="47"/>
  <c r="R26" i="47"/>
  <c r="P26" i="47"/>
  <c r="L26" i="47"/>
  <c r="J26" i="47"/>
  <c r="H26" i="47"/>
  <c r="F26" i="47"/>
  <c r="V25" i="47"/>
  <c r="T25" i="47"/>
  <c r="R25" i="47"/>
  <c r="P25" i="47"/>
  <c r="L25" i="47"/>
  <c r="J25" i="47"/>
  <c r="H25" i="47"/>
  <c r="F25" i="47"/>
  <c r="V24" i="47"/>
  <c r="V23" i="47"/>
  <c r="T23" i="47"/>
  <c r="R23" i="47"/>
  <c r="P23" i="47"/>
  <c r="L23" i="47"/>
  <c r="J23" i="47"/>
  <c r="H23" i="47"/>
  <c r="F23" i="47"/>
  <c r="V22" i="47"/>
  <c r="T22" i="47"/>
  <c r="R22" i="47"/>
  <c r="P22" i="47"/>
  <c r="L22" i="47"/>
  <c r="J22" i="47"/>
  <c r="H22" i="47"/>
  <c r="F22" i="47"/>
  <c r="V21" i="47"/>
  <c r="T21" i="47"/>
  <c r="R21" i="47"/>
  <c r="P21" i="47"/>
  <c r="L21" i="47"/>
  <c r="J21" i="47"/>
  <c r="H21" i="47"/>
  <c r="F21" i="47"/>
  <c r="V20" i="47"/>
  <c r="T20" i="47"/>
  <c r="R20" i="47"/>
  <c r="P20" i="47"/>
  <c r="L20" i="47"/>
  <c r="J20" i="47"/>
  <c r="H20" i="47"/>
  <c r="F20" i="47"/>
  <c r="V19" i="47"/>
  <c r="T19" i="47"/>
  <c r="R19" i="47"/>
  <c r="P19" i="47"/>
  <c r="L19" i="47"/>
  <c r="J19" i="47"/>
  <c r="H19" i="47"/>
  <c r="F19" i="47"/>
  <c r="V18" i="47"/>
  <c r="T18" i="47"/>
  <c r="R18" i="47"/>
  <c r="P18" i="47"/>
  <c r="L18" i="47"/>
  <c r="J18" i="47"/>
  <c r="H18" i="47"/>
  <c r="F18" i="47"/>
  <c r="V17" i="47"/>
  <c r="T17" i="47"/>
  <c r="R17" i="47"/>
  <c r="P17" i="47"/>
  <c r="L17" i="47"/>
  <c r="J17" i="47"/>
  <c r="H17" i="47"/>
  <c r="F17" i="47"/>
  <c r="V16" i="47"/>
  <c r="T16" i="47"/>
  <c r="R16" i="47"/>
  <c r="P16" i="47"/>
  <c r="L16" i="47"/>
  <c r="J16" i="47"/>
  <c r="H16" i="47"/>
  <c r="F16" i="47"/>
  <c r="V15" i="47"/>
  <c r="T15" i="47"/>
  <c r="R15" i="47"/>
  <c r="P15" i="47"/>
  <c r="L15" i="47"/>
  <c r="J15" i="47"/>
  <c r="H15" i="47"/>
  <c r="F15" i="47"/>
  <c r="V14" i="47"/>
  <c r="T14" i="47"/>
  <c r="R14" i="47"/>
  <c r="P14" i="47"/>
  <c r="L14" i="47"/>
  <c r="J14" i="47"/>
  <c r="H14" i="47"/>
  <c r="F14" i="47"/>
  <c r="V13" i="47"/>
  <c r="T13" i="47"/>
  <c r="R13" i="47"/>
  <c r="P13" i="47"/>
  <c r="L13" i="47"/>
  <c r="J13" i="47"/>
  <c r="H13" i="47"/>
  <c r="F13" i="47"/>
  <c r="R24" i="47" l="1"/>
  <c r="V29" i="47"/>
  <c r="F24" i="47"/>
  <c r="J24" i="47"/>
  <c r="L24" i="47"/>
  <c r="P24" i="47"/>
  <c r="F29" i="47"/>
  <c r="J29" i="47"/>
  <c r="L29" i="47"/>
  <c r="P29" i="47"/>
  <c r="H24" i="47"/>
  <c r="H29" i="47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13" i="46"/>
  <c r="L29" i="46"/>
  <c r="N29" i="46"/>
  <c r="N24" i="46"/>
  <c r="V32" i="46"/>
  <c r="T32" i="46"/>
  <c r="F32" i="46"/>
  <c r="V31" i="46"/>
  <c r="T31" i="46"/>
  <c r="R31" i="46"/>
  <c r="P31" i="46"/>
  <c r="L31" i="46"/>
  <c r="H31" i="46"/>
  <c r="F31" i="46"/>
  <c r="V30" i="46"/>
  <c r="F30" i="46"/>
  <c r="V29" i="46"/>
  <c r="T29" i="46"/>
  <c r="R29" i="46"/>
  <c r="H29" i="46"/>
  <c r="F29" i="46"/>
  <c r="V28" i="46"/>
  <c r="T28" i="46"/>
  <c r="R28" i="46"/>
  <c r="P28" i="46"/>
  <c r="L28" i="46"/>
  <c r="H28" i="46"/>
  <c r="F28" i="46"/>
  <c r="V27" i="46"/>
  <c r="T27" i="46"/>
  <c r="R27" i="46"/>
  <c r="P27" i="46"/>
  <c r="L27" i="46"/>
  <c r="H27" i="46"/>
  <c r="F27" i="46"/>
  <c r="V26" i="46"/>
  <c r="T26" i="46"/>
  <c r="R26" i="46"/>
  <c r="P26" i="46"/>
  <c r="L26" i="46"/>
  <c r="H26" i="46"/>
  <c r="F26" i="46"/>
  <c r="V25" i="46"/>
  <c r="T25" i="46"/>
  <c r="R25" i="46"/>
  <c r="P25" i="46"/>
  <c r="L25" i="46"/>
  <c r="H25" i="46"/>
  <c r="F25" i="46"/>
  <c r="T30" i="46"/>
  <c r="L24" i="46"/>
  <c r="V23" i="46"/>
  <c r="T23" i="46"/>
  <c r="R23" i="46"/>
  <c r="P23" i="46"/>
  <c r="L23" i="46"/>
  <c r="H23" i="46"/>
  <c r="F23" i="46"/>
  <c r="V22" i="46"/>
  <c r="T22" i="46"/>
  <c r="R22" i="46"/>
  <c r="P22" i="46"/>
  <c r="L22" i="46"/>
  <c r="H22" i="46"/>
  <c r="F22" i="46"/>
  <c r="V21" i="46"/>
  <c r="T21" i="46"/>
  <c r="R21" i="46"/>
  <c r="P21" i="46"/>
  <c r="L21" i="46"/>
  <c r="H21" i="46"/>
  <c r="F21" i="46"/>
  <c r="V20" i="46"/>
  <c r="T20" i="46"/>
  <c r="R20" i="46"/>
  <c r="P20" i="46"/>
  <c r="L20" i="46"/>
  <c r="H20" i="46"/>
  <c r="F20" i="46"/>
  <c r="V19" i="46"/>
  <c r="T19" i="46"/>
  <c r="R19" i="46"/>
  <c r="P19" i="46"/>
  <c r="L19" i="46"/>
  <c r="H19" i="46"/>
  <c r="F19" i="46"/>
  <c r="V18" i="46"/>
  <c r="T18" i="46"/>
  <c r="R18" i="46"/>
  <c r="P18" i="46"/>
  <c r="L18" i="46"/>
  <c r="H18" i="46"/>
  <c r="F18" i="46"/>
  <c r="V17" i="46"/>
  <c r="T17" i="46"/>
  <c r="R17" i="46"/>
  <c r="P17" i="46"/>
  <c r="L17" i="46"/>
  <c r="H17" i="46"/>
  <c r="F17" i="46"/>
  <c r="V16" i="46"/>
  <c r="T16" i="46"/>
  <c r="R16" i="46"/>
  <c r="P16" i="46"/>
  <c r="L16" i="46"/>
  <c r="H16" i="46"/>
  <c r="F16" i="46"/>
  <c r="V15" i="46"/>
  <c r="T15" i="46"/>
  <c r="R15" i="46"/>
  <c r="P15" i="46"/>
  <c r="L15" i="46"/>
  <c r="H15" i="46"/>
  <c r="F15" i="46"/>
  <c r="V14" i="46"/>
  <c r="T14" i="46"/>
  <c r="R14" i="46"/>
  <c r="P14" i="46"/>
  <c r="L14" i="46"/>
  <c r="H14" i="46"/>
  <c r="F14" i="46"/>
  <c r="V13" i="46"/>
  <c r="T13" i="46"/>
  <c r="R13" i="46"/>
  <c r="P13" i="46"/>
  <c r="L13" i="46"/>
  <c r="H13" i="46"/>
  <c r="F13" i="46"/>
  <c r="F24" i="46" l="1"/>
  <c r="H24" i="46"/>
  <c r="T24" i="46"/>
  <c r="P24" i="46"/>
  <c r="R24" i="46"/>
  <c r="P29" i="46"/>
  <c r="V24" i="46"/>
  <c r="L32" i="46"/>
  <c r="L30" i="46"/>
  <c r="P32" i="46"/>
  <c r="P30" i="46"/>
  <c r="R32" i="46"/>
  <c r="R30" i="46"/>
  <c r="V14" i="33"/>
  <c r="V15" i="33"/>
  <c r="V16" i="33"/>
  <c r="V17" i="33"/>
  <c r="V18" i="33"/>
  <c r="V19" i="33"/>
  <c r="V20" i="33"/>
  <c r="V21" i="33"/>
  <c r="V22" i="33"/>
  <c r="V23" i="33"/>
  <c r="V25" i="33"/>
  <c r="V26" i="33"/>
  <c r="V27" i="33"/>
  <c r="V28" i="33"/>
  <c r="V30" i="33"/>
  <c r="V31" i="33"/>
  <c r="V32" i="33"/>
  <c r="V13" i="33"/>
  <c r="T14" i="33"/>
  <c r="T15" i="33"/>
  <c r="T16" i="33"/>
  <c r="T17" i="33"/>
  <c r="T18" i="33"/>
  <c r="T19" i="33"/>
  <c r="T20" i="33"/>
  <c r="T21" i="33"/>
  <c r="T22" i="33"/>
  <c r="T23" i="33"/>
  <c r="T25" i="33"/>
  <c r="T26" i="33"/>
  <c r="T27" i="33"/>
  <c r="T28" i="33"/>
  <c r="T31" i="33"/>
  <c r="T32" i="33"/>
  <c r="T13" i="33"/>
  <c r="R14" i="33"/>
  <c r="R15" i="33"/>
  <c r="R16" i="33"/>
  <c r="R17" i="33"/>
  <c r="R18" i="33"/>
  <c r="R19" i="33"/>
  <c r="R20" i="33"/>
  <c r="R21" i="33"/>
  <c r="R22" i="33"/>
  <c r="R23" i="33"/>
  <c r="R25" i="33"/>
  <c r="R26" i="33"/>
  <c r="R27" i="33"/>
  <c r="R28" i="33"/>
  <c r="R31" i="33"/>
  <c r="R13" i="33"/>
  <c r="P14" i="33"/>
  <c r="P15" i="33"/>
  <c r="P16" i="33"/>
  <c r="P17" i="33"/>
  <c r="P18" i="33"/>
  <c r="P19" i="33"/>
  <c r="P20" i="33"/>
  <c r="P21" i="33"/>
  <c r="P22" i="33"/>
  <c r="P23" i="33"/>
  <c r="P25" i="33"/>
  <c r="P26" i="33"/>
  <c r="P27" i="33"/>
  <c r="P28" i="33"/>
  <c r="P31" i="33"/>
  <c r="P13" i="33"/>
  <c r="L14" i="33"/>
  <c r="L15" i="33"/>
  <c r="L16" i="33"/>
  <c r="L17" i="33"/>
  <c r="L18" i="33"/>
  <c r="L19" i="33"/>
  <c r="L20" i="33"/>
  <c r="L21" i="33"/>
  <c r="L22" i="33"/>
  <c r="L23" i="33"/>
  <c r="L25" i="33"/>
  <c r="L26" i="33"/>
  <c r="L27" i="33"/>
  <c r="L28" i="33"/>
  <c r="L31" i="33"/>
  <c r="L13" i="33"/>
  <c r="H14" i="33"/>
  <c r="H15" i="33"/>
  <c r="H16" i="33"/>
  <c r="H17" i="33"/>
  <c r="H18" i="33"/>
  <c r="H19" i="33"/>
  <c r="H20" i="33"/>
  <c r="H21" i="33"/>
  <c r="H22" i="33"/>
  <c r="H23" i="33"/>
  <c r="H25" i="33"/>
  <c r="H26" i="33"/>
  <c r="H27" i="33"/>
  <c r="H28" i="33"/>
  <c r="H31" i="33"/>
  <c r="H13" i="33"/>
  <c r="F14" i="33"/>
  <c r="F15" i="33"/>
  <c r="F16" i="33"/>
  <c r="F17" i="33"/>
  <c r="F18" i="33"/>
  <c r="F19" i="33"/>
  <c r="F20" i="33"/>
  <c r="F21" i="33"/>
  <c r="F22" i="33"/>
  <c r="F23" i="33"/>
  <c r="F25" i="33"/>
  <c r="F26" i="33"/>
  <c r="F27" i="33"/>
  <c r="F28" i="33"/>
  <c r="F30" i="33"/>
  <c r="F31" i="33"/>
  <c r="F32" i="33"/>
  <c r="F13" i="33"/>
  <c r="H32" i="46" l="1"/>
  <c r="H30" i="46"/>
  <c r="R31" i="39"/>
  <c r="S31" i="39"/>
  <c r="T31" i="39"/>
  <c r="U31" i="39"/>
  <c r="E30" i="44"/>
  <c r="F30" i="44"/>
  <c r="G30" i="44"/>
  <c r="T30" i="44"/>
  <c r="U30" i="44"/>
  <c r="D13" i="45" l="1"/>
  <c r="E13" i="45"/>
  <c r="F13" i="45"/>
  <c r="G13" i="45"/>
  <c r="H13" i="45"/>
  <c r="I13" i="45"/>
  <c r="J13" i="45"/>
  <c r="K13" i="45"/>
  <c r="L13" i="45"/>
  <c r="M13" i="45"/>
  <c r="N13" i="45"/>
  <c r="O13" i="45"/>
  <c r="Q13" i="45"/>
  <c r="R13" i="45"/>
  <c r="S13" i="45"/>
  <c r="T13" i="45"/>
  <c r="U13" i="45"/>
  <c r="D14" i="45"/>
  <c r="E14" i="45"/>
  <c r="F14" i="45"/>
  <c r="G14" i="45"/>
  <c r="H14" i="45"/>
  <c r="I14" i="45"/>
  <c r="J14" i="45"/>
  <c r="K14" i="45"/>
  <c r="L14" i="45"/>
  <c r="M14" i="45"/>
  <c r="N14" i="45"/>
  <c r="O14" i="45"/>
  <c r="Q14" i="45"/>
  <c r="R14" i="45"/>
  <c r="S14" i="45"/>
  <c r="T14" i="45"/>
  <c r="U14" i="45"/>
  <c r="D15" i="45"/>
  <c r="E15" i="45"/>
  <c r="F15" i="45"/>
  <c r="G15" i="45"/>
  <c r="H15" i="45"/>
  <c r="I15" i="45"/>
  <c r="J15" i="45"/>
  <c r="K15" i="45"/>
  <c r="L15" i="45"/>
  <c r="M15" i="45"/>
  <c r="N15" i="45"/>
  <c r="O15" i="45"/>
  <c r="Q15" i="45"/>
  <c r="R15" i="45"/>
  <c r="S15" i="45"/>
  <c r="T15" i="45"/>
  <c r="U15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Q16" i="45"/>
  <c r="R16" i="45"/>
  <c r="S16" i="45"/>
  <c r="T16" i="45"/>
  <c r="U16" i="45"/>
  <c r="D17" i="45"/>
  <c r="E17" i="45"/>
  <c r="F17" i="45"/>
  <c r="G17" i="45"/>
  <c r="H17" i="45"/>
  <c r="I17" i="45"/>
  <c r="J17" i="45"/>
  <c r="K17" i="45"/>
  <c r="L17" i="45"/>
  <c r="M17" i="45"/>
  <c r="N17" i="45"/>
  <c r="O17" i="45"/>
  <c r="Q17" i="45"/>
  <c r="R17" i="45"/>
  <c r="S17" i="45"/>
  <c r="T17" i="45"/>
  <c r="U17" i="45"/>
  <c r="D18" i="45"/>
  <c r="E18" i="45"/>
  <c r="F18" i="45"/>
  <c r="G18" i="45"/>
  <c r="H18" i="45"/>
  <c r="I18" i="45"/>
  <c r="J18" i="45"/>
  <c r="K18" i="45"/>
  <c r="L18" i="45"/>
  <c r="M18" i="45"/>
  <c r="N18" i="45"/>
  <c r="O18" i="45"/>
  <c r="Q18" i="45"/>
  <c r="R18" i="45"/>
  <c r="S18" i="45"/>
  <c r="T18" i="45"/>
  <c r="U18" i="45"/>
  <c r="D19" i="45"/>
  <c r="E19" i="45"/>
  <c r="F19" i="45"/>
  <c r="G19" i="45"/>
  <c r="H19" i="45"/>
  <c r="I19" i="45"/>
  <c r="J19" i="45"/>
  <c r="K19" i="45"/>
  <c r="L19" i="45"/>
  <c r="M19" i="45"/>
  <c r="N19" i="45"/>
  <c r="O19" i="45"/>
  <c r="Q19" i="45"/>
  <c r="R19" i="45"/>
  <c r="S19" i="45"/>
  <c r="T19" i="45"/>
  <c r="U19" i="45"/>
  <c r="D20" i="45"/>
  <c r="E20" i="45"/>
  <c r="F20" i="45"/>
  <c r="G20" i="45"/>
  <c r="H20" i="45"/>
  <c r="I20" i="45"/>
  <c r="J20" i="45"/>
  <c r="K20" i="45"/>
  <c r="L20" i="45"/>
  <c r="M20" i="45"/>
  <c r="N20" i="45"/>
  <c r="O20" i="45"/>
  <c r="Q20" i="45"/>
  <c r="R20" i="45"/>
  <c r="S20" i="45"/>
  <c r="T20" i="45"/>
  <c r="U20" i="45"/>
  <c r="D21" i="45"/>
  <c r="E21" i="45"/>
  <c r="F21" i="45"/>
  <c r="G21" i="45"/>
  <c r="H21" i="45"/>
  <c r="I21" i="45"/>
  <c r="J21" i="45"/>
  <c r="K21" i="45"/>
  <c r="L21" i="45"/>
  <c r="M21" i="45"/>
  <c r="N21" i="45"/>
  <c r="O21" i="45"/>
  <c r="Q21" i="45"/>
  <c r="R21" i="45"/>
  <c r="S21" i="45"/>
  <c r="T21" i="45"/>
  <c r="U21" i="45"/>
  <c r="D22" i="45"/>
  <c r="E22" i="45"/>
  <c r="F22" i="45"/>
  <c r="G22" i="45"/>
  <c r="H22" i="45"/>
  <c r="I22" i="45"/>
  <c r="J22" i="45"/>
  <c r="K22" i="45"/>
  <c r="L22" i="45"/>
  <c r="M22" i="45"/>
  <c r="N22" i="45"/>
  <c r="O22" i="45"/>
  <c r="Q22" i="45"/>
  <c r="R22" i="45"/>
  <c r="S22" i="45"/>
  <c r="T22" i="45"/>
  <c r="U22" i="45"/>
  <c r="L23" i="45"/>
  <c r="N23" i="45"/>
  <c r="T23" i="45"/>
  <c r="U23" i="45"/>
  <c r="D24" i="45"/>
  <c r="E24" i="45"/>
  <c r="F24" i="45"/>
  <c r="G24" i="45"/>
  <c r="H24" i="45"/>
  <c r="I24" i="45"/>
  <c r="J24" i="45"/>
  <c r="K24" i="45"/>
  <c r="L24" i="45"/>
  <c r="M24" i="45"/>
  <c r="N24" i="45"/>
  <c r="O24" i="45"/>
  <c r="Q24" i="45"/>
  <c r="R24" i="45"/>
  <c r="S24" i="45"/>
  <c r="T24" i="45"/>
  <c r="U24" i="45"/>
  <c r="D25" i="45"/>
  <c r="E25" i="45"/>
  <c r="F25" i="45"/>
  <c r="G25" i="45"/>
  <c r="H25" i="45"/>
  <c r="I25" i="45"/>
  <c r="J25" i="45"/>
  <c r="K25" i="45"/>
  <c r="L25" i="45"/>
  <c r="M25" i="45"/>
  <c r="N25" i="45"/>
  <c r="O25" i="45"/>
  <c r="Q25" i="45"/>
  <c r="R25" i="45"/>
  <c r="S25" i="45"/>
  <c r="T25" i="45"/>
  <c r="U25" i="45"/>
  <c r="D26" i="45"/>
  <c r="E26" i="45"/>
  <c r="F26" i="45"/>
  <c r="G26" i="45"/>
  <c r="H26" i="45"/>
  <c r="I26" i="45"/>
  <c r="J26" i="45"/>
  <c r="K26" i="45"/>
  <c r="L26" i="45"/>
  <c r="M26" i="45"/>
  <c r="N26" i="45"/>
  <c r="O26" i="45"/>
  <c r="Q26" i="45"/>
  <c r="R26" i="45"/>
  <c r="S26" i="45"/>
  <c r="T26" i="45"/>
  <c r="U26" i="45"/>
  <c r="D27" i="45"/>
  <c r="E27" i="45"/>
  <c r="F27" i="45"/>
  <c r="G27" i="45"/>
  <c r="H27" i="45"/>
  <c r="I27" i="45"/>
  <c r="J27" i="45"/>
  <c r="K27" i="45"/>
  <c r="L27" i="45"/>
  <c r="M27" i="45"/>
  <c r="N27" i="45"/>
  <c r="O27" i="45"/>
  <c r="Q27" i="45"/>
  <c r="R27" i="45"/>
  <c r="S27" i="45"/>
  <c r="T27" i="45"/>
  <c r="U27" i="45"/>
  <c r="L28" i="45"/>
  <c r="S28" i="45"/>
  <c r="U28" i="45"/>
  <c r="T29" i="45"/>
  <c r="U29" i="45"/>
  <c r="D30" i="45"/>
  <c r="E30" i="45"/>
  <c r="F30" i="45"/>
  <c r="G30" i="45"/>
  <c r="H30" i="45"/>
  <c r="I30" i="45"/>
  <c r="J30" i="45"/>
  <c r="K30" i="45"/>
  <c r="L30" i="45"/>
  <c r="M30" i="45"/>
  <c r="N30" i="45"/>
  <c r="O30" i="45"/>
  <c r="Q30" i="45"/>
  <c r="R30" i="45"/>
  <c r="S30" i="45"/>
  <c r="T30" i="45"/>
  <c r="U30" i="45"/>
  <c r="T31" i="45"/>
  <c r="U31" i="45"/>
  <c r="E12" i="45"/>
  <c r="F12" i="45"/>
  <c r="G12" i="45"/>
  <c r="H12" i="45"/>
  <c r="I12" i="45"/>
  <c r="J12" i="45"/>
  <c r="K12" i="45"/>
  <c r="L12" i="45"/>
  <c r="M12" i="45"/>
  <c r="N12" i="45"/>
  <c r="O12" i="45"/>
  <c r="Q12" i="45"/>
  <c r="R12" i="45"/>
  <c r="S12" i="45"/>
  <c r="T12" i="45"/>
  <c r="U12" i="45"/>
  <c r="D12" i="45"/>
  <c r="D30" i="44"/>
  <c r="T27" i="44"/>
  <c r="T28" i="45" s="1"/>
  <c r="S27" i="44"/>
  <c r="R27" i="44"/>
  <c r="R28" i="45" s="1"/>
  <c r="Q27" i="44"/>
  <c r="Q28" i="45" s="1"/>
  <c r="P27" i="44"/>
  <c r="O27" i="44"/>
  <c r="O28" i="45" s="1"/>
  <c r="N27" i="44"/>
  <c r="N28" i="45" s="1"/>
  <c r="M27" i="44"/>
  <c r="L27" i="44"/>
  <c r="K27" i="44"/>
  <c r="J27" i="44"/>
  <c r="I27" i="44"/>
  <c r="H27" i="44"/>
  <c r="G27" i="44"/>
  <c r="F27" i="44"/>
  <c r="E27" i="44"/>
  <c r="D27" i="44"/>
  <c r="T22" i="44"/>
  <c r="S22" i="44"/>
  <c r="S28" i="44" s="1"/>
  <c r="S30" i="44" s="1"/>
  <c r="S31" i="45" s="1"/>
  <c r="R22" i="44"/>
  <c r="R23" i="45" s="1"/>
  <c r="Q22" i="44"/>
  <c r="P22" i="44"/>
  <c r="O22" i="44"/>
  <c r="O28" i="44" s="1"/>
  <c r="O30" i="44" s="1"/>
  <c r="N22" i="44"/>
  <c r="M22" i="44"/>
  <c r="L22" i="44"/>
  <c r="K22" i="44"/>
  <c r="K28" i="44" s="1"/>
  <c r="K30" i="44" s="1"/>
  <c r="J22" i="44"/>
  <c r="I22" i="44"/>
  <c r="H22" i="44"/>
  <c r="G22" i="44"/>
  <c r="F22" i="44"/>
  <c r="E22" i="44"/>
  <c r="D22" i="44"/>
  <c r="O23" i="45" l="1"/>
  <c r="S29" i="45"/>
  <c r="I28" i="44"/>
  <c r="I30" i="44" s="1"/>
  <c r="Q28" i="44"/>
  <c r="Q30" i="44" s="1"/>
  <c r="P28" i="44"/>
  <c r="P30" i="44" s="1"/>
  <c r="J28" i="44"/>
  <c r="J30" i="44" s="1"/>
  <c r="L28" i="44"/>
  <c r="L30" i="44" s="1"/>
  <c r="R28" i="44"/>
  <c r="S23" i="45"/>
  <c r="Q23" i="45"/>
  <c r="M28" i="44"/>
  <c r="M30" i="44" s="1"/>
  <c r="N28" i="44"/>
  <c r="N30" i="44" s="1"/>
  <c r="H28" i="44"/>
  <c r="H30" i="44" s="1"/>
  <c r="R30" i="44" l="1"/>
  <c r="R31" i="45" s="1"/>
  <c r="R29" i="45"/>
  <c r="N30" i="33" l="1"/>
  <c r="J32" i="33" l="1"/>
  <c r="J30" i="33"/>
  <c r="V29" i="33"/>
  <c r="N32" i="33"/>
  <c r="R32" i="33"/>
  <c r="R30" i="33"/>
  <c r="L32" i="33"/>
  <c r="L30" i="33"/>
  <c r="P32" i="33"/>
  <c r="P30" i="33"/>
  <c r="H32" i="33"/>
  <c r="H30" i="33"/>
  <c r="N24" i="33" l="1"/>
  <c r="J24" i="33"/>
  <c r="J29" i="33"/>
  <c r="N29" i="33"/>
  <c r="T29" i="33"/>
  <c r="H24" i="33"/>
  <c r="P24" i="33"/>
  <c r="L24" i="33"/>
  <c r="R24" i="33"/>
  <c r="T24" i="33"/>
  <c r="H29" i="33"/>
  <c r="L29" i="33"/>
  <c r="P29" i="33"/>
  <c r="R29" i="33"/>
  <c r="F24" i="33"/>
  <c r="F29" i="33"/>
  <c r="V24" i="33"/>
  <c r="T30" i="33"/>
  <c r="Q29" i="39" l="1"/>
  <c r="H29" i="39"/>
  <c r="K29" i="39"/>
  <c r="L29" i="39"/>
  <c r="N29" i="39"/>
  <c r="O29" i="39"/>
  <c r="E28" i="39"/>
  <c r="E28" i="45" s="1"/>
  <c r="F28" i="39"/>
  <c r="F28" i="45" s="1"/>
  <c r="G28" i="39"/>
  <c r="G28" i="45" s="1"/>
  <c r="H28" i="39"/>
  <c r="H28" i="45" s="1"/>
  <c r="I28" i="39"/>
  <c r="I28" i="45" s="1"/>
  <c r="J28" i="39"/>
  <c r="J28" i="45" s="1"/>
  <c r="K28" i="39"/>
  <c r="K28" i="45" s="1"/>
  <c r="D28" i="39"/>
  <c r="D28" i="45" s="1"/>
  <c r="E23" i="39"/>
  <c r="E23" i="45" s="1"/>
  <c r="F23" i="39"/>
  <c r="F23" i="45" s="1"/>
  <c r="G23" i="39"/>
  <c r="G23" i="45" s="1"/>
  <c r="H23" i="39"/>
  <c r="H23" i="45" s="1"/>
  <c r="I23" i="39"/>
  <c r="I23" i="45" s="1"/>
  <c r="J23" i="39"/>
  <c r="J23" i="45" s="1"/>
  <c r="K23" i="39"/>
  <c r="K23" i="45" s="1"/>
  <c r="D23" i="39"/>
  <c r="D23" i="45" s="1"/>
  <c r="L31" i="39" l="1"/>
  <c r="L31" i="45" s="1"/>
  <c r="L29" i="45"/>
  <c r="K31" i="39"/>
  <c r="K31" i="45" s="1"/>
  <c r="K29" i="45"/>
  <c r="D29" i="39"/>
  <c r="J29" i="39"/>
  <c r="F29" i="39"/>
  <c r="I29" i="39"/>
  <c r="E29" i="39"/>
  <c r="O31" i="39"/>
  <c r="O31" i="45" s="1"/>
  <c r="O29" i="45"/>
  <c r="G29" i="39"/>
  <c r="H31" i="39"/>
  <c r="H31" i="45" s="1"/>
  <c r="H29" i="45"/>
  <c r="N31" i="39"/>
  <c r="N31" i="45" s="1"/>
  <c r="N29" i="45"/>
  <c r="Q31" i="39"/>
  <c r="Q31" i="45" s="1"/>
  <c r="Q29" i="45"/>
  <c r="M28" i="39"/>
  <c r="M23" i="39"/>
  <c r="M23" i="45" s="1"/>
  <c r="I31" i="39" l="1"/>
  <c r="I31" i="45" s="1"/>
  <c r="I29" i="45"/>
  <c r="E31" i="39"/>
  <c r="E31" i="45" s="1"/>
  <c r="E29" i="45"/>
  <c r="F31" i="39"/>
  <c r="F31" i="45" s="1"/>
  <c r="F29" i="45"/>
  <c r="J31" i="39"/>
  <c r="J31" i="45" s="1"/>
  <c r="J29" i="45"/>
  <c r="D31" i="39"/>
  <c r="D31" i="45" s="1"/>
  <c r="D29" i="45"/>
  <c r="G31" i="39"/>
  <c r="G31" i="45" s="1"/>
  <c r="G29" i="45"/>
  <c r="M28" i="45"/>
  <c r="M29" i="39"/>
  <c r="M31" i="39" l="1"/>
  <c r="M31" i="45" s="1"/>
  <c r="M29" i="45"/>
</calcChain>
</file>

<file path=xl/sharedStrings.xml><?xml version="1.0" encoding="utf-8"?>
<sst xmlns="http://schemas.openxmlformats.org/spreadsheetml/2006/main" count="481" uniqueCount="102">
  <si>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</si>
  <si>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</si>
  <si>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</si>
  <si>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</si>
  <si>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</si>
  <si>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</si>
  <si>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</si>
  <si>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</si>
  <si>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</si>
  <si>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</si>
  <si>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</si>
  <si>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</si>
  <si>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</si>
  <si>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</si>
  <si>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</si>
  <si>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</si>
  <si>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Metropole Ruhr
</t>
  </si>
  <si>
    <t>NRW</t>
  </si>
  <si>
    <t>Quelle: Landesbetrieb für Information und Technik, NRW.</t>
  </si>
  <si>
    <t>Bearbeitung: Regionalstatistik Ruhr.</t>
  </si>
  <si>
    <t>Inhalt</t>
  </si>
  <si>
    <t>Anmerkung</t>
  </si>
  <si>
    <t>NRW ohne Metropole Ruhr</t>
  </si>
  <si>
    <t>Stand: 14.7.2017</t>
  </si>
  <si>
    <t>Summe Kreise</t>
  </si>
  <si>
    <t>SVB</t>
  </si>
  <si>
    <t>revidierte Daten</t>
  </si>
  <si>
    <t>Sozialversicherungpflichtig Beschäftigte</t>
  </si>
  <si>
    <t>- Zeitreihe -</t>
  </si>
  <si>
    <t>SV- Beschäftigte - mit akademischem Abschluss -</t>
  </si>
  <si>
    <t>mit Fachhoch- oder Hochschulabschluss</t>
  </si>
  <si>
    <t>-</t>
  </si>
  <si>
    <r>
      <t>30.06.2013</t>
    </r>
    <r>
      <rPr>
        <b/>
        <vertAlign val="superscript"/>
        <sz val="8"/>
        <color theme="1"/>
        <rFont val="Arial"/>
        <family val="2"/>
      </rPr>
      <t xml:space="preserve"> 1)</t>
    </r>
  </si>
  <si>
    <t>Stand: 14.7.2018</t>
  </si>
  <si>
    <t>Insgesamt</t>
  </si>
  <si>
    <t>- nach Qualifikation -</t>
  </si>
  <si>
    <t>Männer</t>
  </si>
  <si>
    <t>Frauen</t>
  </si>
  <si>
    <t>Anerkannter Berufsabschluss</t>
  </si>
  <si>
    <t>Akademischer Berufsabschluss</t>
  </si>
  <si>
    <t>Keine Angabe</t>
  </si>
  <si>
    <t>1) "mit akademischem Abschluss" ist die Summe aus "Bachelor", "Diplom/Magister/Master/Staatsexamen" und "Promotion"</t>
  </si>
  <si>
    <t>darunter</t>
  </si>
  <si>
    <t>anerkannter Berufsabschluss</t>
  </si>
  <si>
    <t>Meister/Techniker</t>
  </si>
  <si>
    <t>Promotion</t>
  </si>
  <si>
    <t>Bachelor</t>
  </si>
  <si>
    <t>Diplom, Magister, Master, Staatsexamen</t>
  </si>
  <si>
    <t>SV- Beschäftigte - I N S G E S A M T -</t>
  </si>
  <si>
    <r>
      <t>30.06.2016</t>
    </r>
    <r>
      <rPr>
        <b/>
        <vertAlign val="superscript"/>
        <sz val="8"/>
        <rFont val="Arial"/>
        <family val="2"/>
      </rPr>
      <t xml:space="preserve"> 1)</t>
    </r>
  </si>
  <si>
    <t xml:space="preserve">1) Aufgrund rückwirkender Revisionen der Beschäftigungsstatistik können diese Daten von zuvor veröffentlichten Daten abweichen. Siehe methodische Hinweise.         
</t>
  </si>
  <si>
    <t>Anteil der SV- Beschäftigte - mit akademischem Abschluss - an allen Beschäftigten in Prozent</t>
  </si>
  <si>
    <t>in Prozent</t>
  </si>
  <si>
    <t>absolut</t>
  </si>
  <si>
    <t>in %</t>
  </si>
  <si>
    <t>Meister/ Techniker</t>
  </si>
  <si>
    <t>- Männer -</t>
  </si>
  <si>
    <t>- Frauen -</t>
  </si>
  <si>
    <t>mit anerkanntem Berufsabschluss ist die Summe aus "mit anerkannter Berufsausbildung" und "Meister-/Techniker-/gleichwertiger Fachschulabschluss".</t>
  </si>
  <si>
    <t>mit akademischem Abschluss ist die Summe aus "Bachelor", "Diplom/Magister/Master/Staatsexamen" und "Promotion".</t>
  </si>
  <si>
    <t>aus denen rechnerisch auf einen solchen Zahlenwert geschlossen werden kann, anonymisiert.</t>
  </si>
  <si>
    <t xml:space="preserve">*) Aus Datenschutzgründen und Gründen der statistischen Geheimhaltung werden Zahlenwerte von 1 oder 2 und Daten, </t>
  </si>
  <si>
    <t>Siehe methodische Hinweise.</t>
  </si>
  <si>
    <t xml:space="preserve">Aufgrund rückwirkender Revisionen der Beschäftigungsstatistik können diese Daten von zuvor veröffentlichten Daten abweichen. </t>
  </si>
  <si>
    <t xml:space="preserve"> Die daraus resultierende Unsicherheit ist bei der Betrachtung von Umfang und Verteilung verschiedener Ausbildungshintergründe zu beachten.</t>
  </si>
  <si>
    <t xml:space="preserve">Angaben zum Berufsabschluss liegen nur zu rund 89 % der sozialversicherungspflichtig Beschäftigten in Deutschland vor. </t>
  </si>
  <si>
    <t>Zitierhinweis:</t>
  </si>
  <si>
    <t>Statistik der Bundesagentur für Arbeit</t>
  </si>
  <si>
    <t>Sozialversicherungspflichtig Beschäftigte (SvB) am Arbeitsort (AO), Düsseldorf, Januar 2019</t>
  </si>
  <si>
    <t>Erstellungsdatum:</t>
  </si>
  <si>
    <t>(Sonderauswertung zum 30.6.2018</t>
  </si>
  <si>
    <t>Hinweise: Änderung der Berufssystematik</t>
  </si>
  <si>
    <t>Die Statistik der BA berichtet regelmäßig über die Struktur und die Entwicklung der sozialversicherungspflichtigen und der geringfügigen Beschäftigten.</t>
  </si>
  <si>
    <t xml:space="preserve">Wegen einer Umstellung im Erhebungsverfahren war für einen vorübergehenden Zeitraum weder eine Berichterstattung zur „ausgeübten Tätigkeit“ </t>
  </si>
  <si>
    <t>der Beschäftigten, noch zu ihrer „Ausbildung“ oder zu ihrer „Arbeitszeit“ möglich</t>
  </si>
  <si>
    <t>Das betraf die Stichtage nach dem 30. Juni 2011 und 30.6.2012. Ab dem 30.6.2013 sind wieder Daten verfügbar.</t>
  </si>
  <si>
    <t>SVB-Abschlüsse Insgesamt</t>
  </si>
  <si>
    <t>SVB-Abschlüsse Männer</t>
  </si>
  <si>
    <t>SVB-Abschlüsse Frauen</t>
  </si>
  <si>
    <t>SVB-Abschl.Ins Anteil</t>
  </si>
  <si>
    <t>SVB-Abschl.M Anteil</t>
  </si>
  <si>
    <t>SVB-Abschl.F Anteil</t>
  </si>
  <si>
    <t xml:space="preserve">Aufgrund rückwirkender Revisionen der Beschäftigungsstatistik können diese Daten von zuvor veröffentlichten Daten abweichen. Siehe methodische Hinweise. </t>
  </si>
  <si>
    <t>Datenstand für die Jahre 2016 und 2018: April 2018</t>
  </si>
  <si>
    <t>Sozialversicherungspflichtig Beschäftigte nach Berufsabschlüssen</t>
  </si>
  <si>
    <t>Anteil der SV- Beschäftigte mit einem akademischen Abschluss an allen Beschäftigten von 2000 bis 2018 jeweils am 30.6.  - Insgesamt -</t>
  </si>
  <si>
    <t>SV- Beschäftigte nach Berufsabschlüssen am 30.6.2018 - Insgesamt  absolut -</t>
  </si>
  <si>
    <t>SV- Beschäftigte nach Berufsabschlüssen am 30.6.2018 - Frauen absolut -</t>
  </si>
  <si>
    <t>SV- Beschäftigte nach Berufsabschlüssen am 30.6.2018 - Insgesamt  in Prozent an den Beschäftigten insgesamt-</t>
  </si>
  <si>
    <t>Männliche SV- Beschäftigte nach Berufsabschlüssen am 30.6.2018 - Insgesamt  in Prozent an allen Beschäftigten Männern -</t>
  </si>
  <si>
    <t>Weibliche SV- Beschäftigte nach Berufsabschlüssen am 30.6.2018 - Insgesamt  in Prozent an allen Beschäftigten Frauen -</t>
  </si>
  <si>
    <t>SV- Beschäftigte von 2000 bis 2018 jeweils am 30.6.  - Insgesamt -</t>
  </si>
  <si>
    <t>SV- Beschäftigte mit einem akademischen Abschluss von 2000 bis 2018 jeweils am 30.6.  - Insgesamt -</t>
  </si>
  <si>
    <t>SV-Beschäftigte</t>
  </si>
  <si>
    <t>SV-Beschäftigte Akademiker</t>
  </si>
  <si>
    <t>SV-Beschäftigte Akademiker Anteil</t>
  </si>
  <si>
    <t>SV- Beschäftigte nach Berufsabschlüssen am 30.6.2018 - Männer  absolut -</t>
  </si>
  <si>
    <r>
      <t>Ohne Berufsabschluss</t>
    </r>
    <r>
      <rPr>
        <vertAlign val="superscript"/>
        <sz val="9"/>
        <color theme="1"/>
        <rFont val="Arial"/>
        <family val="2"/>
      </rPr>
      <t xml:space="preserve"> 1)</t>
    </r>
  </si>
  <si>
    <r>
      <t xml:space="preserve">Ohne Berufsabschluss </t>
    </r>
    <r>
      <rPr>
        <vertAlign val="superscript"/>
        <sz val="9"/>
        <color theme="1"/>
        <rFont val="Arial"/>
        <family val="2"/>
      </rPr>
      <t>1)</t>
    </r>
  </si>
  <si>
    <t>1) inkl. Auszubildende</t>
  </si>
  <si>
    <t>Titel:</t>
  </si>
  <si>
    <t>Regionalreport über Beschäftigte (Quartalszahlen)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</si>
</sst>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* #,##0;* \-_ #,##0;\-"/>
    <numFmt numFmtId="165" formatCode="0.0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vertAlign val="superscript"/>
      <sz val="8"/>
      <name val="Arial"/>
      <family val="2"/>
    </font>
    <font>
      <b/>
      <sz val="11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/>
      <right style="hair">
        <color indexed="22"/>
      </right>
      <top/>
      <bottom/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7" fillId="0" borderId="0"/>
    <xf numFmtId="0" fontId="19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8" fillId="0" borderId="0"/>
  </cellStyleXfs>
  <cellXfs count="133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horizontal="right" vertical="center"/>
    </xf>
    <xf numFmtId="0" fontId="6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4" fillId="0" borderId="2" xfId="0" applyFont="1" applyBorder="1"/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/>
    </xf>
    <xf numFmtId="49" fontId="13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Border="1"/>
    <xf numFmtId="3" fontId="16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3" fontId="4" fillId="0" borderId="0" xfId="0" applyNumberFormat="1" applyFont="1"/>
    <xf numFmtId="0" fontId="4" fillId="0" borderId="0" xfId="0" applyFont="1"/>
    <xf numFmtId="0" fontId="9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3" fontId="9" fillId="0" borderId="0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3" fillId="0" borderId="0" xfId="0" applyFont="1" applyBorder="1"/>
    <xf numFmtId="0" fontId="20" fillId="0" borderId="0" xfId="2" applyFont="1" applyBorder="1" applyAlignment="1">
      <alignment horizontal="left"/>
    </xf>
    <xf numFmtId="0" fontId="2" fillId="0" borderId="0" xfId="0" applyFont="1" applyBorder="1"/>
    <xf numFmtId="3" fontId="9" fillId="0" borderId="1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/>
    </xf>
    <xf numFmtId="0" fontId="1" fillId="0" borderId="0" xfId="0" applyFont="1" applyBorder="1"/>
    <xf numFmtId="0" fontId="18" fillId="0" borderId="0" xfId="0" applyFont="1" applyBorder="1"/>
    <xf numFmtId="0" fontId="18" fillId="0" borderId="2" xfId="0" applyFont="1" applyBorder="1"/>
    <xf numFmtId="0" fontId="18" fillId="0" borderId="1" xfId="0" applyFont="1" applyBorder="1"/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3" fontId="23" fillId="0" borderId="0" xfId="0" applyNumberFormat="1" applyFont="1" applyFill="1"/>
    <xf numFmtId="0" fontId="11" fillId="0" borderId="0" xfId="0" applyFont="1" applyFill="1" applyBorder="1" applyAlignment="1">
      <alignment horizontal="centerContinuous" vertical="center"/>
    </xf>
    <xf numFmtId="49" fontId="11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5" fillId="0" borderId="0" xfId="0" quotePrefix="1" applyFont="1" applyBorder="1" applyAlignment="1"/>
    <xf numFmtId="14" fontId="24" fillId="0" borderId="0" xfId="0" applyNumberFormat="1" applyFont="1" applyAlignment="1">
      <alignment horizontal="left" vertical="center"/>
    </xf>
    <xf numFmtId="3" fontId="14" fillId="0" borderId="0" xfId="0" applyNumberFormat="1" applyFont="1" applyFill="1" applyBorder="1" applyAlignment="1">
      <alignment horizontal="right"/>
    </xf>
    <xf numFmtId="14" fontId="11" fillId="0" borderId="0" xfId="0" applyNumberFormat="1" applyFont="1" applyBorder="1" applyAlignment="1">
      <alignment horizontal="center" vertical="center"/>
    </xf>
    <xf numFmtId="0" fontId="0" fillId="0" borderId="0" xfId="0" applyAlignment="1"/>
    <xf numFmtId="164" fontId="9" fillId="0" borderId="4" xfId="1" applyNumberFormat="1" applyFont="1" applyFill="1" applyBorder="1" applyAlignment="1">
      <alignment horizontal="right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right"/>
    </xf>
    <xf numFmtId="3" fontId="9" fillId="0" borderId="0" xfId="0" quotePrefix="1" applyNumberFormat="1" applyFont="1" applyFill="1" applyBorder="1" applyAlignment="1">
      <alignment horizontal="right" vertical="center" wrapText="1"/>
    </xf>
    <xf numFmtId="3" fontId="9" fillId="0" borderId="2" xfId="0" quotePrefix="1" applyNumberFormat="1" applyFont="1" applyFill="1" applyBorder="1" applyAlignment="1">
      <alignment horizontal="right" vertical="center" wrapText="1"/>
    </xf>
    <xf numFmtId="0" fontId="19" fillId="0" borderId="0" xfId="2"/>
    <xf numFmtId="14" fontId="11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6" fillId="0" borderId="0" xfId="0" quotePrefix="1" applyFont="1" applyBorder="1" applyAlignment="1"/>
    <xf numFmtId="49" fontId="10" fillId="0" borderId="0" xfId="0" applyNumberFormat="1" applyFont="1" applyBorder="1" applyAlignment="1">
      <alignment horizontal="left" vertical="center"/>
    </xf>
    <xf numFmtId="0" fontId="27" fillId="0" borderId="7" xfId="0" applyFont="1" applyBorder="1" applyAlignment="1">
      <alignment horizont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/>
    </xf>
    <xf numFmtId="0" fontId="0" fillId="0" borderId="0" xfId="0" applyAlignment="1"/>
    <xf numFmtId="165" fontId="18" fillId="0" borderId="0" xfId="0" applyNumberFormat="1" applyFont="1"/>
    <xf numFmtId="166" fontId="9" fillId="0" borderId="0" xfId="0" applyNumberFormat="1" applyFont="1" applyBorder="1" applyAlignment="1">
      <alignment horizontal="right" vertical="center"/>
    </xf>
    <xf numFmtId="166" fontId="9" fillId="0" borderId="0" xfId="0" quotePrefix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/>
    <xf numFmtId="0" fontId="30" fillId="0" borderId="0" xfId="0" applyFont="1"/>
    <xf numFmtId="0" fontId="20" fillId="0" borderId="0" xfId="2" applyFont="1"/>
    <xf numFmtId="14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5" fontId="0" fillId="0" borderId="0" xfId="0" applyNumberFormat="1"/>
    <xf numFmtId="15" fontId="27" fillId="0" borderId="0" xfId="0" applyNumberFormat="1" applyFont="1" applyAlignment="1">
      <alignment horizontal="left"/>
    </xf>
    <xf numFmtId="166" fontId="18" fillId="0" borderId="0" xfId="0" applyNumberFormat="1" applyFont="1"/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/>
    <xf numFmtId="3" fontId="9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/>
    <xf numFmtId="0" fontId="24" fillId="0" borderId="0" xfId="0" applyFont="1" applyAlignment="1">
      <alignment horizontal="center"/>
    </xf>
    <xf numFmtId="3" fontId="9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8">
    <cellStyle name="Link" xfId="2" builtinId="8"/>
    <cellStyle name="Link 2" xfId="4"/>
    <cellStyle name="Standard" xfId="0" builtinId="0"/>
    <cellStyle name="Standard 2" xfId="1"/>
    <cellStyle name="Standard 2 2" xfId="5"/>
    <cellStyle name="Standard 2 4" xfId="7"/>
    <cellStyle name="Standard 3" xfId="3"/>
    <cellStyle name="Standard 4" xfId="6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723900</xdr:colOff>
      <xdr:row>37</xdr:row>
      <xdr:rowOff>76200</xdr:rowOff>
    </xdr:from>
    <xdr:to>
      <xdr:col>12</xdr:col>
      <xdr:colOff>952499</xdr:colOff>
      <xdr:row>39</xdr:row>
      <xdr:rowOff>132441</xdr:rowOff>
    </xdr:to>
    <xdr:pic>
      <xdr:nvPicPr>
        <xdr:cNvPr id="2" name="Picture 2" descr="C:\Intel\arbeit rvr\erwerbsformen\grafik\logo_color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7829550"/>
          <a:ext cx="1209674" cy="418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723900</xdr:colOff>
      <xdr:row>37</xdr:row>
      <xdr:rowOff>76200</xdr:rowOff>
    </xdr:from>
    <xdr:to>
      <xdr:col>12</xdr:col>
      <xdr:colOff>952499</xdr:colOff>
      <xdr:row>39</xdr:row>
      <xdr:rowOff>132441</xdr:rowOff>
    </xdr:to>
    <xdr:pic>
      <xdr:nvPicPr>
        <xdr:cNvPr id="3" name="Picture 2" descr="C:\Intel\arbeit rvr\erwerbsformen\grafik\logo_color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7639050"/>
          <a:ext cx="1209674" cy="4181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942975</xdr:colOff>
      <xdr:row>37</xdr:row>
      <xdr:rowOff>66675</xdr:rowOff>
    </xdr:from>
    <xdr:to>
      <xdr:col>13</xdr:col>
      <xdr:colOff>28574</xdr:colOff>
      <xdr:row>39</xdr:row>
      <xdr:rowOff>122916</xdr:rowOff>
    </xdr:to>
    <xdr:pic>
      <xdr:nvPicPr>
        <xdr:cNvPr id="4" name="Picture 2" descr="C:\Intel\arbeit rvr\erwerbsformen\grafik\logo_color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8875" y="7810500"/>
          <a:ext cx="1209674" cy="41819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38</xdr:row>
      <xdr:rowOff>133350</xdr:rowOff>
    </xdr:from>
    <xdr:to>
      <xdr:col>21</xdr:col>
      <xdr:colOff>438149</xdr:colOff>
      <xdr:row>41</xdr:row>
      <xdr:rowOff>8616</xdr:rowOff>
    </xdr:to>
    <xdr:pic>
      <xdr:nvPicPr>
        <xdr:cNvPr id="3" name="Picture 2" descr="C:\Intel\arbeit rvr\erwerbsformen\grafik\logo_color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0" y="8277225"/>
          <a:ext cx="1209674" cy="41819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276225</xdr:colOff>
      <xdr:row>38</xdr:row>
      <xdr:rowOff>95250</xdr:rowOff>
    </xdr:from>
    <xdr:to>
      <xdr:col>21</xdr:col>
      <xdr:colOff>400049</xdr:colOff>
      <xdr:row>40</xdr:row>
      <xdr:rowOff>151491</xdr:rowOff>
    </xdr:to>
    <xdr:pic>
      <xdr:nvPicPr>
        <xdr:cNvPr id="2" name="Picture 2" descr="C:\Intel\arbeit rvr\erwerbsformen\grafik\logo_color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8239125"/>
          <a:ext cx="1209674" cy="41819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771525</xdr:colOff>
      <xdr:row>38</xdr:row>
      <xdr:rowOff>85725</xdr:rowOff>
    </xdr:from>
    <xdr:to>
      <xdr:col>21</xdr:col>
      <xdr:colOff>123824</xdr:colOff>
      <xdr:row>40</xdr:row>
      <xdr:rowOff>141966</xdr:rowOff>
    </xdr:to>
    <xdr:pic>
      <xdr:nvPicPr>
        <xdr:cNvPr id="2" name="Picture 2" descr="C:\Intel\arbeit rvr\erwerbsformen\grafik\logo_color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0825" y="8229600"/>
          <a:ext cx="1209674" cy="41819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209550</xdr:colOff>
      <xdr:row>37</xdr:row>
      <xdr:rowOff>95250</xdr:rowOff>
    </xdr:from>
    <xdr:to>
      <xdr:col>21</xdr:col>
      <xdr:colOff>657224</xdr:colOff>
      <xdr:row>39</xdr:row>
      <xdr:rowOff>151491</xdr:rowOff>
    </xdr:to>
    <xdr:pic>
      <xdr:nvPicPr>
        <xdr:cNvPr id="2" name="Picture 2" descr="C:\Intel\arbeit rvr\erwerbsformen\grafik\logo_color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2650" y="7553325"/>
          <a:ext cx="1209674" cy="418191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323850</xdr:colOff>
      <xdr:row>37</xdr:row>
      <xdr:rowOff>66675</xdr:rowOff>
    </xdr:from>
    <xdr:to>
      <xdr:col>23</xdr:col>
      <xdr:colOff>9524</xdr:colOff>
      <xdr:row>39</xdr:row>
      <xdr:rowOff>122916</xdr:rowOff>
    </xdr:to>
    <xdr:pic>
      <xdr:nvPicPr>
        <xdr:cNvPr id="4" name="Picture 2" descr="C:\Intel\arbeit rvr\erwerbsformen\grafik\logo_color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58950" y="7496175"/>
          <a:ext cx="1209674" cy="418191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361950</xdr:colOff>
      <xdr:row>37</xdr:row>
      <xdr:rowOff>95250</xdr:rowOff>
    </xdr:from>
    <xdr:to>
      <xdr:col>22</xdr:col>
      <xdr:colOff>47624</xdr:colOff>
      <xdr:row>39</xdr:row>
      <xdr:rowOff>151491</xdr:rowOff>
    </xdr:to>
    <xdr:pic>
      <xdr:nvPicPr>
        <xdr:cNvPr id="2" name="Picture 2" descr="C:\Intel\arbeit rvr\erwerbsformen\grafik\logo_color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35050" y="7620000"/>
          <a:ext cx="1209674" cy="418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E47"/>
  <sheetViews>
    <sheetView showGridLines="0" tabSelected="1" topLeftCell="A10" workbookViewId="0">
      <selection activeCell="C49" sqref="C49"/>
    </sheetView>
  </sheetViews>
  <sheetFormatPr baseColWidth="10" defaultRowHeight="15" x14ac:dyDescent="0.25"/>
  <cols>
    <col min="1" max="1" width="1.7109375" customWidth="1"/>
    <col min="3" max="3" width="31.28515625" customWidth="1"/>
    <col min="4" max="4" width="106.7109375" bestFit="1" customWidth="1"/>
  </cols>
  <sheetData>
    <row r="2" spans="2:4" ht="15.75" x14ac:dyDescent="0.25">
      <c r="D2" s="3"/>
    </row>
    <row r="3" spans="2:4" ht="15.75" x14ac:dyDescent="0.25">
      <c r="D3" s="3"/>
    </row>
    <row r="4" spans="2:4" ht="15.75" x14ac:dyDescent="0.25">
      <c r="B4" s="2" t="s">
        <v>25</v>
      </c>
      <c r="C4" s="4" t="s">
        <v>84</v>
      </c>
      <c r="D4" s="3"/>
    </row>
    <row r="5" spans="2:4" x14ac:dyDescent="0.25">
      <c r="B5" s="5"/>
      <c r="C5" s="6"/>
    </row>
    <row r="6" spans="2:4" x14ac:dyDescent="0.25">
      <c r="B6" s="5"/>
      <c r="C6" s="28" t="s">
        <v>33</v>
      </c>
    </row>
    <row r="7" spans="2:4" x14ac:dyDescent="0.25">
      <c r="C7" s="54" t="s">
        <v>26</v>
      </c>
    </row>
    <row r="8" spans="2:4" x14ac:dyDescent="0.25">
      <c r="C8" s="31"/>
      <c r="D8" s="31"/>
    </row>
    <row r="9" spans="2:4" ht="15.75" x14ac:dyDescent="0.25">
      <c r="C9" s="4" t="s">
        <v>20</v>
      </c>
      <c r="D9" s="32"/>
    </row>
    <row r="10" spans="2:4" x14ac:dyDescent="0.25">
      <c r="C10" s="66" t="s">
        <v>76</v>
      </c>
      <c r="D10" s="39" t="s">
        <v>86</v>
      </c>
    </row>
    <row r="11" spans="2:4" x14ac:dyDescent="0.25">
      <c r="C11" s="66" t="s">
        <v>77</v>
      </c>
      <c r="D11" s="39" t="s">
        <v>96</v>
      </c>
    </row>
    <row r="12" spans="2:4" x14ac:dyDescent="0.25">
      <c r="C12" s="66" t="s">
        <v>78</v>
      </c>
      <c r="D12" s="39" t="s">
        <v>87</v>
      </c>
    </row>
    <row r="13" spans="2:4" x14ac:dyDescent="0.25">
      <c r="C13" s="66" t="s">
        <v>79</v>
      </c>
      <c r="D13" s="39" t="s">
        <v>88</v>
      </c>
    </row>
    <row r="14" spans="2:4" x14ac:dyDescent="0.25">
      <c r="C14" s="66" t="s">
        <v>80</v>
      </c>
      <c r="D14" s="39" t="s">
        <v>89</v>
      </c>
    </row>
    <row r="15" spans="2:4" x14ac:dyDescent="0.25">
      <c r="C15" s="66" t="s">
        <v>81</v>
      </c>
      <c r="D15" s="39" t="s">
        <v>90</v>
      </c>
    </row>
    <row r="16" spans="2:4" x14ac:dyDescent="0.25">
      <c r="C16" s="66" t="s">
        <v>93</v>
      </c>
      <c r="D16" s="39" t="s">
        <v>91</v>
      </c>
    </row>
    <row r="17" spans="3:4" x14ac:dyDescent="0.25">
      <c r="C17" s="66" t="s">
        <v>94</v>
      </c>
      <c r="D17" s="39" t="s">
        <v>92</v>
      </c>
    </row>
    <row r="18" spans="3:4" x14ac:dyDescent="0.25">
      <c r="C18" s="94" t="s">
        <v>95</v>
      </c>
      <c r="D18" s="39" t="s">
        <v>85</v>
      </c>
    </row>
    <row r="19" spans="3:4" x14ac:dyDescent="0.25">
      <c r="C19" s="66"/>
      <c r="D19" s="39"/>
    </row>
    <row r="20" spans="3:4" ht="15.75" x14ac:dyDescent="0.25">
      <c r="C20" s="4" t="s">
        <v>21</v>
      </c>
      <c r="D20" s="34"/>
    </row>
    <row r="21" spans="3:4" x14ac:dyDescent="0.25">
      <c r="C21" s="33"/>
      <c r="D21" s="92" t="s">
        <v>61</v>
      </c>
    </row>
    <row r="22" spans="3:4" x14ac:dyDescent="0.25">
      <c r="D22" s="92" t="s">
        <v>60</v>
      </c>
    </row>
    <row r="23" spans="3:4" x14ac:dyDescent="0.25">
      <c r="D23" s="92" t="s">
        <v>63</v>
      </c>
    </row>
    <row r="24" spans="3:4" x14ac:dyDescent="0.25">
      <c r="D24" s="92" t="s">
        <v>62</v>
      </c>
    </row>
    <row r="25" spans="3:4" x14ac:dyDescent="0.25">
      <c r="D25" s="92" t="s">
        <v>58</v>
      </c>
    </row>
    <row r="26" spans="3:4" x14ac:dyDescent="0.25">
      <c r="D26" s="92" t="s">
        <v>59</v>
      </c>
    </row>
    <row r="27" spans="3:4" x14ac:dyDescent="0.25">
      <c r="D27" s="92" t="s">
        <v>65</v>
      </c>
    </row>
    <row r="28" spans="3:4" x14ac:dyDescent="0.25">
      <c r="D28" s="92" t="s">
        <v>64</v>
      </c>
    </row>
    <row r="29" spans="3:4" x14ac:dyDescent="0.25">
      <c r="D29" s="92"/>
    </row>
    <row r="30" spans="3:4" x14ac:dyDescent="0.25">
      <c r="D30" s="92" t="s">
        <v>82</v>
      </c>
    </row>
    <row r="31" spans="3:4" x14ac:dyDescent="0.25">
      <c r="D31" s="92" t="s">
        <v>83</v>
      </c>
    </row>
    <row r="33" spans="3:5" x14ac:dyDescent="0.25">
      <c r="C33" s="93" t="s">
        <v>66</v>
      </c>
      <c r="D33" s="92" t="s">
        <v>67</v>
      </c>
    </row>
    <row r="34" spans="3:5" x14ac:dyDescent="0.25">
      <c r="D34" s="92" t="s">
        <v>68</v>
      </c>
    </row>
    <row r="35" spans="3:5" x14ac:dyDescent="0.25">
      <c r="D35" s="92" t="s">
        <v>70</v>
      </c>
    </row>
    <row r="39" spans="3:5" x14ac:dyDescent="0.25">
      <c r="C39" s="93" t="s">
        <v>71</v>
      </c>
    </row>
    <row r="40" spans="3:5" x14ac:dyDescent="0.25">
      <c r="D40" s="92" t="s">
        <v>72</v>
      </c>
    </row>
    <row r="41" spans="3:5" x14ac:dyDescent="0.25">
      <c r="D41" s="92" t="s">
        <v>73</v>
      </c>
    </row>
    <row r="42" spans="3:5" x14ac:dyDescent="0.25">
      <c r="D42" s="92" t="s">
        <v>74</v>
      </c>
    </row>
    <row r="43" spans="3:5" x14ac:dyDescent="0.25">
      <c r="D43" s="92" t="s">
        <v>75</v>
      </c>
    </row>
    <row r="45" spans="3:5" x14ac:dyDescent="0.25">
      <c r="C45" s="93" t="s">
        <v>100</v>
      </c>
      <c r="D45" s="92" t="s">
        <v>101</v>
      </c>
    </row>
    <row r="47" spans="3:5" x14ac:dyDescent="0.25">
      <c r="C47" s="93" t="s">
        <v>69</v>
      </c>
      <c r="D47" s="101">
        <v>43814</v>
      </c>
      <c r="E47" s="100"/>
    </row>
  </sheetData>
  <hyperlinks>
    <hyperlink ref="C18" location="'SVB-Besch-Akademiker Anteil'!A1" display="SV-Beschäftigte Akademiker Anteil"/>
    <hyperlink ref="C10" location="'SVB-Abschl. Insgesamt'!A1" display="SVB-Abschlüsse Insgesamt"/>
    <hyperlink ref="C11" location="'SVB-Abschluss Männer'!A1" display="SVB-Abschlüsse Männer"/>
    <hyperlink ref="C12" location="'SVB-Abschluss Frauen'!A1" display="SVB-Abschlüsse Frauen"/>
    <hyperlink ref="C13" location="' SVB-Abschl. Ins Anteil'!A1" display="SVB-Abschl.Ins Anteil"/>
    <hyperlink ref="C14" location="'SVB-Abschl.M.Anteil'!A1" display="SVB-Abschl.M Anteil"/>
    <hyperlink ref="C15" location="' SVB-Abschl.F.Anteil'!A1" display="SVB-Abschl.F Anteil"/>
    <hyperlink ref="C16" location="'SV-Beschäftigte'!A1" display="SV-Beschäftigte"/>
    <hyperlink ref="C17" location="'SV-Besch-Akademiker'!A1" display="SV-Beschäftigte Akademiker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W50"/>
  <sheetViews>
    <sheetView showGridLines="0" zoomScaleNormal="100" workbookViewId="0">
      <pane xSplit="3" topLeftCell="D1" activePane="topRight" state="frozen"/>
      <selection activeCell="A28" sqref="A28:XFD28"/>
      <selection pane="topRight" activeCell="W12" sqref="W12:W31"/>
    </sheetView>
  </sheetViews>
  <sheetFormatPr baseColWidth="10" defaultRowHeight="14.25" x14ac:dyDescent="0.2"/>
  <cols>
    <col min="1" max="1" width="22.28515625" style="31" customWidth="1"/>
    <col min="2" max="2" width="7.28515625" style="24" hidden="1" customWidth="1"/>
    <col min="3" max="3" width="8" style="24" hidden="1" customWidth="1"/>
    <col min="4" max="4" width="8.5703125" style="24" customWidth="1"/>
    <col min="5" max="5" width="10.5703125" style="24" bestFit="1" customWidth="1"/>
    <col min="6" max="6" width="8.7109375" style="24" customWidth="1"/>
    <col min="7" max="7" width="10.5703125" style="24" bestFit="1" customWidth="1"/>
    <col min="8" max="14" width="10.7109375" style="24" customWidth="1"/>
    <col min="15" max="15" width="11.42578125" style="24" customWidth="1"/>
    <col min="16" max="18" width="10.7109375" style="24" customWidth="1"/>
    <col min="19" max="19" width="9.85546875" style="31" customWidth="1"/>
    <col min="20" max="16384" width="11.42578125" style="31"/>
  </cols>
  <sheetData>
    <row r="1" spans="1:23" x14ac:dyDescent="0.2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0"/>
    </row>
    <row r="2" spans="1:23" ht="15.75" x14ac:dyDescent="0.25">
      <c r="A2" s="2"/>
      <c r="B2" s="3"/>
      <c r="C2" s="3"/>
      <c r="D2" s="4" t="s">
        <v>27</v>
      </c>
      <c r="E2" s="3"/>
      <c r="F2" s="3"/>
      <c r="G2" s="3"/>
      <c r="H2" s="4"/>
      <c r="J2" s="3"/>
      <c r="K2" s="4"/>
      <c r="L2" s="4"/>
      <c r="M2" s="4"/>
      <c r="S2" s="3"/>
    </row>
    <row r="3" spans="1:23" ht="15.75" x14ac:dyDescent="0.25">
      <c r="A3" s="5"/>
      <c r="B3" s="3"/>
      <c r="C3" s="3"/>
      <c r="D3" s="55" t="s">
        <v>28</v>
      </c>
      <c r="E3" s="3"/>
      <c r="F3" s="3"/>
      <c r="G3" s="3"/>
      <c r="H3" s="55"/>
      <c r="J3" s="3"/>
      <c r="K3" s="4"/>
      <c r="L3" s="4"/>
      <c r="M3" s="4"/>
      <c r="N3" s="3"/>
      <c r="O3" s="3"/>
      <c r="P3" s="3"/>
      <c r="Q3" s="3"/>
      <c r="R3" s="3"/>
      <c r="S3" s="3"/>
    </row>
    <row r="4" spans="1:23" ht="15.75" x14ac:dyDescent="0.25">
      <c r="A4" s="5"/>
      <c r="B4" s="3"/>
      <c r="C4" s="3"/>
      <c r="D4" s="28" t="s">
        <v>23</v>
      </c>
      <c r="E4" s="3"/>
      <c r="F4" s="3"/>
      <c r="G4" s="3"/>
      <c r="H4" s="28"/>
      <c r="I4" s="3"/>
      <c r="J4" s="3"/>
      <c r="K4" s="4"/>
      <c r="L4" s="4"/>
      <c r="M4" s="4"/>
      <c r="N4" s="4"/>
      <c r="O4" s="4"/>
      <c r="P4" s="4"/>
      <c r="Q4" s="4"/>
      <c r="R4" s="4"/>
      <c r="S4" s="3"/>
    </row>
    <row r="5" spans="1:23" x14ac:dyDescent="0.2">
      <c r="A5" s="4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"/>
      <c r="P5" s="1"/>
      <c r="Q5" s="1"/>
      <c r="R5" s="1"/>
      <c r="S5" s="40"/>
      <c r="T5" s="41"/>
    </row>
    <row r="6" spans="1:23" s="40" customFormat="1" ht="6.75" customHeight="1" x14ac:dyDescent="0.2">
      <c r="A6" s="37"/>
      <c r="B6" s="38"/>
      <c r="C6" s="38"/>
      <c r="D6" s="38"/>
      <c r="E6" s="38"/>
      <c r="F6" s="38"/>
      <c r="G6" s="38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42"/>
      <c r="U6" s="42"/>
      <c r="V6" s="42"/>
      <c r="W6" s="42"/>
    </row>
    <row r="7" spans="1:23" s="40" customFormat="1" ht="24.95" customHeight="1" x14ac:dyDescent="0.25">
      <c r="A7" s="43"/>
      <c r="B7" s="44"/>
      <c r="C7" s="45"/>
      <c r="D7" s="45"/>
      <c r="E7" s="45"/>
      <c r="F7" s="45"/>
      <c r="G7" s="45"/>
      <c r="H7" s="118" t="s">
        <v>51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</row>
    <row r="8" spans="1:23" s="40" customFormat="1" ht="18.75" customHeight="1" x14ac:dyDescent="0.25">
      <c r="A8" s="43"/>
      <c r="B8" s="45"/>
      <c r="C8" s="45"/>
      <c r="D8" s="45"/>
      <c r="E8" s="45"/>
      <c r="F8" s="45"/>
      <c r="G8" s="45"/>
      <c r="H8" s="74"/>
      <c r="I8" s="130" t="s">
        <v>30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75"/>
    </row>
    <row r="9" spans="1:23" s="40" customFormat="1" ht="35.25" customHeight="1" x14ac:dyDescent="0.2">
      <c r="A9" s="43"/>
      <c r="B9" s="45"/>
      <c r="C9" s="45"/>
      <c r="D9" s="74">
        <v>36707</v>
      </c>
      <c r="E9" s="74">
        <v>37072</v>
      </c>
      <c r="F9" s="74">
        <v>37437</v>
      </c>
      <c r="G9" s="74">
        <v>37802</v>
      </c>
      <c r="H9" s="74">
        <v>38168</v>
      </c>
      <c r="I9" s="56">
        <v>38533</v>
      </c>
      <c r="J9" s="74">
        <v>38898</v>
      </c>
      <c r="K9" s="56">
        <v>39263</v>
      </c>
      <c r="L9" s="74">
        <v>39629</v>
      </c>
      <c r="M9" s="56">
        <v>39994</v>
      </c>
      <c r="N9" s="74">
        <v>40359</v>
      </c>
      <c r="O9" s="56">
        <v>40724</v>
      </c>
      <c r="P9" s="74">
        <v>41090</v>
      </c>
      <c r="Q9" s="56" t="s">
        <v>32</v>
      </c>
      <c r="R9" s="74">
        <v>41820</v>
      </c>
      <c r="S9" s="56">
        <v>42185</v>
      </c>
      <c r="T9" s="74">
        <v>42551</v>
      </c>
      <c r="U9" s="74">
        <v>42916</v>
      </c>
      <c r="V9" s="95">
        <v>43281</v>
      </c>
      <c r="W9" s="74">
        <v>43281</v>
      </c>
    </row>
    <row r="10" spans="1:23" ht="14.25" customHeight="1" x14ac:dyDescent="0.25">
      <c r="A10" s="46"/>
      <c r="B10" s="10"/>
      <c r="C10" s="10"/>
      <c r="D10" s="131" t="s">
        <v>52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</row>
    <row r="11" spans="1:23" x14ac:dyDescent="0.2">
      <c r="A11" s="29"/>
      <c r="B11" s="47"/>
      <c r="C11" s="47"/>
      <c r="D11" s="47"/>
      <c r="E11" s="47"/>
      <c r="F11" s="47"/>
      <c r="G11" s="47"/>
      <c r="H11" s="48"/>
      <c r="I11" s="48"/>
      <c r="J11" s="49"/>
      <c r="K11" s="50"/>
      <c r="L11" s="50"/>
      <c r="M11" s="50"/>
      <c r="N11" s="48"/>
      <c r="O11" s="48"/>
      <c r="P11" s="48"/>
      <c r="Q11" s="48"/>
      <c r="R11" s="48"/>
      <c r="T11" s="42"/>
    </row>
    <row r="12" spans="1:23" x14ac:dyDescent="0.2">
      <c r="A12" s="22" t="s">
        <v>0</v>
      </c>
      <c r="B12" s="8"/>
      <c r="C12" s="8"/>
      <c r="D12" s="77">
        <f>'SV-Besch-Akademiker'!D12/'SV-Beschäftigte'!D11*100</f>
        <v>7.9257172510934835</v>
      </c>
      <c r="E12" s="77">
        <f>'SV-Besch-Akademiker'!E12/'SV-Beschäftigte'!E11*100</f>
        <v>8.0964038305566497</v>
      </c>
      <c r="F12" s="77">
        <f>'SV-Besch-Akademiker'!F12/'SV-Beschäftigte'!F11*100</f>
        <v>8.3047150372478136</v>
      </c>
      <c r="G12" s="77">
        <f>'SV-Besch-Akademiker'!G12/'SV-Beschäftigte'!G11*100</f>
        <v>8.5499865987670862</v>
      </c>
      <c r="H12" s="77">
        <f>'SV-Besch-Akademiker'!H12/'SV-Beschäftigte'!H11*100</f>
        <v>8.7459822615336282</v>
      </c>
      <c r="I12" s="77">
        <f>'SV-Besch-Akademiker'!I12/'SV-Beschäftigte'!I11*100</f>
        <v>8.7852124129854925</v>
      </c>
      <c r="J12" s="77">
        <f>'SV-Besch-Akademiker'!J12/'SV-Beschäftigte'!J11*100</f>
        <v>9.0114957459245311</v>
      </c>
      <c r="K12" s="77">
        <f>'SV-Besch-Akademiker'!K12/'SV-Beschäftigte'!K11*100</f>
        <v>9.1025071662158332</v>
      </c>
      <c r="L12" s="77">
        <f>'SV-Besch-Akademiker'!L12/'SV-Beschäftigte'!L11*100</f>
        <v>9.5821389640276156</v>
      </c>
      <c r="M12" s="77">
        <f>'SV-Besch-Akademiker'!M12/'SV-Beschäftigte'!M11*100</f>
        <v>10.201940945694817</v>
      </c>
      <c r="N12" s="77">
        <f>'SV-Besch-Akademiker'!N12/'SV-Beschäftigte'!N11*100</f>
        <v>10.542262401939109</v>
      </c>
      <c r="O12" s="77">
        <f>'SV-Besch-Akademiker'!O12/'SV-Beschäftigte'!O11*100</f>
        <v>10.921584478577202</v>
      </c>
      <c r="P12" s="78" t="s">
        <v>31</v>
      </c>
      <c r="Q12" s="77">
        <f>'SV-Besch-Akademiker'!Q12/'SV-Beschäftigte'!Q11*100</f>
        <v>12.359524015782137</v>
      </c>
      <c r="R12" s="77">
        <f>'SV-Besch-Akademiker'!R12/'SV-Beschäftigte'!R11*100</f>
        <v>13.751462672595366</v>
      </c>
      <c r="S12" s="77">
        <f>'SV-Besch-Akademiker'!S12/'SV-Beschäftigte'!S11*100</f>
        <v>14.655145076898684</v>
      </c>
      <c r="T12" s="77">
        <f>'SV-Besch-Akademiker'!T12/'SV-Beschäftigte'!T11*100</f>
        <v>15.288842283192212</v>
      </c>
      <c r="U12" s="77">
        <f>'SV-Besch-Akademiker'!U12/'SV-Beschäftigte'!U11*100</f>
        <v>16.040449092586897</v>
      </c>
      <c r="V12" s="77">
        <f>'SV-Besch-Akademiker'!V12/'SV-Beschäftigte'!V11*100</f>
        <v>16.945179584120986</v>
      </c>
      <c r="W12" s="77">
        <f>'SV-Besch-Akademiker'!W12/'SV-Beschäftigte'!W11*100</f>
        <v>17.434024798903042</v>
      </c>
    </row>
    <row r="13" spans="1:23" x14ac:dyDescent="0.2">
      <c r="A13" s="22" t="s">
        <v>1</v>
      </c>
      <c r="B13" s="8"/>
      <c r="C13" s="8"/>
      <c r="D13" s="77">
        <f>'SV-Besch-Akademiker'!D13/'SV-Beschäftigte'!D12*100</f>
        <v>4.3331917257605959</v>
      </c>
      <c r="E13" s="77">
        <f>'SV-Besch-Akademiker'!E13/'SV-Beschäftigte'!E12*100</f>
        <v>4.3661214287974186</v>
      </c>
      <c r="F13" s="77">
        <f>'SV-Besch-Akademiker'!F13/'SV-Beschäftigte'!F12*100</f>
        <v>4.7926763597199784</v>
      </c>
      <c r="G13" s="77">
        <f>'SV-Besch-Akademiker'!G13/'SV-Beschäftigte'!G12*100</f>
        <v>4.9358890488028262</v>
      </c>
      <c r="H13" s="77">
        <f>'SV-Besch-Akademiker'!H13/'SV-Beschäftigte'!H12*100</f>
        <v>4.9944318833732657</v>
      </c>
      <c r="I13" s="77">
        <f>'SV-Besch-Akademiker'!I13/'SV-Beschäftigte'!I12*100</f>
        <v>5.4760166343925585</v>
      </c>
      <c r="J13" s="77">
        <f>'SV-Besch-Akademiker'!J13/'SV-Beschäftigte'!J12*100</f>
        <v>5.6187487742694646</v>
      </c>
      <c r="K13" s="77">
        <f>'SV-Besch-Akademiker'!K13/'SV-Beschäftigte'!K12*100</f>
        <v>5.6807115496981107</v>
      </c>
      <c r="L13" s="77">
        <f>'SV-Besch-Akademiker'!L13/'SV-Beschäftigte'!L12*100</f>
        <v>5.7159080155200153</v>
      </c>
      <c r="M13" s="77">
        <f>'SV-Besch-Akademiker'!M13/'SV-Beschäftigte'!M12*100</f>
        <v>5.8728397019185028</v>
      </c>
      <c r="N13" s="77">
        <f>'SV-Besch-Akademiker'!N13/'SV-Beschäftigte'!N12*100</f>
        <v>5.9348103035764224</v>
      </c>
      <c r="O13" s="77">
        <f>'SV-Besch-Akademiker'!O13/'SV-Beschäftigte'!O12*100</f>
        <v>5.7935132458529344</v>
      </c>
      <c r="P13" s="78" t="s">
        <v>31</v>
      </c>
      <c r="Q13" s="77">
        <f>'SV-Besch-Akademiker'!Q13/'SV-Beschäftigte'!Q12*100</f>
        <v>6.3081951039033104</v>
      </c>
      <c r="R13" s="77">
        <f>'SV-Besch-Akademiker'!R13/'SV-Beschäftigte'!R12*100</f>
        <v>6.9794721407624634</v>
      </c>
      <c r="S13" s="77">
        <f>'SV-Besch-Akademiker'!S13/'SV-Beschäftigte'!S12*100</f>
        <v>7.2670750100033858</v>
      </c>
      <c r="T13" s="77">
        <f>'SV-Besch-Akademiker'!T13/'SV-Beschäftigte'!T12*100</f>
        <v>7.6939406805361807</v>
      </c>
      <c r="U13" s="77">
        <f>'SV-Besch-Akademiker'!U13/'SV-Beschäftigte'!U12*100</f>
        <v>8.0196691998211893</v>
      </c>
      <c r="V13" s="77">
        <f>'SV-Besch-Akademiker'!V13/'SV-Beschäftigte'!V12*100</f>
        <v>8.173020181753806</v>
      </c>
      <c r="W13" s="77">
        <f>'SV-Besch-Akademiker'!W13/'SV-Beschäftigte'!W12*100</f>
        <v>8.588372023720833</v>
      </c>
    </row>
    <row r="14" spans="1:23" x14ac:dyDescent="0.2">
      <c r="A14" s="22" t="s">
        <v>2</v>
      </c>
      <c r="B14" s="8"/>
      <c r="C14" s="8"/>
      <c r="D14" s="77">
        <f>'SV-Besch-Akademiker'!D14/'SV-Beschäftigte'!D13*100</f>
        <v>8.6591535775332176</v>
      </c>
      <c r="E14" s="77">
        <f>'SV-Besch-Akademiker'!E14/'SV-Beschäftigte'!E13*100</f>
        <v>9.2039245160372953</v>
      </c>
      <c r="F14" s="77">
        <f>'SV-Besch-Akademiker'!F14/'SV-Beschäftigte'!F13*100</f>
        <v>9.5162367284941727</v>
      </c>
      <c r="G14" s="77">
        <f>'SV-Besch-Akademiker'!G14/'SV-Beschäftigte'!G13*100</f>
        <v>9.7194065849525426</v>
      </c>
      <c r="H14" s="77">
        <f>'SV-Besch-Akademiker'!H14/'SV-Beschäftigte'!H13*100</f>
        <v>10.028283966852443</v>
      </c>
      <c r="I14" s="77">
        <f>'SV-Besch-Akademiker'!I14/'SV-Beschäftigte'!I13*100</f>
        <v>10.332551604656567</v>
      </c>
      <c r="J14" s="77">
        <f>'SV-Besch-Akademiker'!J14/'SV-Beschäftigte'!J13*100</f>
        <v>10.454689710446621</v>
      </c>
      <c r="K14" s="77">
        <f>'SV-Besch-Akademiker'!K14/'SV-Beschäftigte'!K13*100</f>
        <v>10.671740394270916</v>
      </c>
      <c r="L14" s="77">
        <f>'SV-Besch-Akademiker'!L14/'SV-Beschäftigte'!L13*100</f>
        <v>10.778244640708182</v>
      </c>
      <c r="M14" s="77">
        <f>'SV-Besch-Akademiker'!M14/'SV-Beschäftigte'!M13*100</f>
        <v>11.055228553537884</v>
      </c>
      <c r="N14" s="77">
        <f>'SV-Besch-Akademiker'!N14/'SV-Beschäftigte'!N13*100</f>
        <v>11.152453192891363</v>
      </c>
      <c r="O14" s="77">
        <f>'SV-Besch-Akademiker'!O14/'SV-Beschäftigte'!O13*100</f>
        <v>11.282928231436687</v>
      </c>
      <c r="P14" s="78" t="s">
        <v>31</v>
      </c>
      <c r="Q14" s="77">
        <f>'SV-Besch-Akademiker'!Q14/'SV-Beschäftigte'!Q13*100</f>
        <v>12.96323581834169</v>
      </c>
      <c r="R14" s="77">
        <f>'SV-Besch-Akademiker'!R14/'SV-Beschäftigte'!R13*100</f>
        <v>14.477050413844998</v>
      </c>
      <c r="S14" s="77">
        <f>'SV-Besch-Akademiker'!S14/'SV-Beschäftigte'!S13*100</f>
        <v>15.087032640677561</v>
      </c>
      <c r="T14" s="77">
        <f>'SV-Besch-Akademiker'!T14/'SV-Beschäftigte'!T13*100</f>
        <v>15.789850180400503</v>
      </c>
      <c r="U14" s="77">
        <f>'SV-Besch-Akademiker'!U14/'SV-Beschäftigte'!U13*100</f>
        <v>16.262757581123747</v>
      </c>
      <c r="V14" s="77">
        <f>'SV-Besch-Akademiker'!V14/'SV-Beschäftigte'!V13*100</f>
        <v>16.629335335460592</v>
      </c>
      <c r="W14" s="77">
        <f>'SV-Besch-Akademiker'!W14/'SV-Beschäftigte'!W13*100</f>
        <v>17.347315320575987</v>
      </c>
    </row>
    <row r="15" spans="1:23" x14ac:dyDescent="0.2">
      <c r="A15" s="22" t="s">
        <v>3</v>
      </c>
      <c r="B15" s="8"/>
      <c r="C15" s="8"/>
      <c r="D15" s="77">
        <f>'SV-Besch-Akademiker'!D15/'SV-Beschäftigte'!D14*100</f>
        <v>6.7974944647351583</v>
      </c>
      <c r="E15" s="77">
        <f>'SV-Besch-Akademiker'!E15/'SV-Beschäftigte'!E14*100</f>
        <v>7.1757170633760765</v>
      </c>
      <c r="F15" s="77">
        <f>'SV-Besch-Akademiker'!F15/'SV-Beschäftigte'!F14*100</f>
        <v>7.1223099937855165</v>
      </c>
      <c r="G15" s="77">
        <f>'SV-Besch-Akademiker'!G15/'SV-Beschäftigte'!G14*100</f>
        <v>7.3961362021063515</v>
      </c>
      <c r="H15" s="77">
        <f>'SV-Besch-Akademiker'!H15/'SV-Beschäftigte'!H14*100</f>
        <v>7.6520961807534853</v>
      </c>
      <c r="I15" s="77">
        <f>'SV-Besch-Akademiker'!I15/'SV-Beschäftigte'!I14*100</f>
        <v>7.8576763042782467</v>
      </c>
      <c r="J15" s="77">
        <f>'SV-Besch-Akademiker'!J15/'SV-Beschäftigte'!J14*100</f>
        <v>8.0642792287560763</v>
      </c>
      <c r="K15" s="77">
        <f>'SV-Besch-Akademiker'!K15/'SV-Beschäftigte'!K14*100</f>
        <v>8.1979397574651198</v>
      </c>
      <c r="L15" s="77">
        <f>'SV-Besch-Akademiker'!L15/'SV-Beschäftigte'!L14*100</f>
        <v>8.641259690045926</v>
      </c>
      <c r="M15" s="77">
        <f>'SV-Besch-Akademiker'!M15/'SV-Beschäftigte'!M14*100</f>
        <v>9.0362517795403701</v>
      </c>
      <c r="N15" s="77">
        <f>'SV-Besch-Akademiker'!N15/'SV-Beschäftigte'!N14*100</f>
        <v>9.5046071852826923</v>
      </c>
      <c r="O15" s="77">
        <f>'SV-Besch-Akademiker'!O15/'SV-Beschäftigte'!O14*100</f>
        <v>9.7755452406689134</v>
      </c>
      <c r="P15" s="78" t="s">
        <v>31</v>
      </c>
      <c r="Q15" s="77">
        <f>'SV-Besch-Akademiker'!Q15/'SV-Beschäftigte'!Q14*100</f>
        <v>10.605694457353533</v>
      </c>
      <c r="R15" s="77">
        <f>'SV-Besch-Akademiker'!R15/'SV-Beschäftigte'!R14*100</f>
        <v>11.527801623703123</v>
      </c>
      <c r="S15" s="77">
        <f>'SV-Besch-Akademiker'!S15/'SV-Beschäftigte'!S14*100</f>
        <v>11.754095163806552</v>
      </c>
      <c r="T15" s="77">
        <f>'SV-Besch-Akademiker'!T15/'SV-Beschäftigte'!T14*100</f>
        <v>12.181654135338347</v>
      </c>
      <c r="U15" s="77">
        <f>'SV-Besch-Akademiker'!U15/'SV-Beschäftigte'!U14*100</f>
        <v>12.642791165362985</v>
      </c>
      <c r="V15" s="77">
        <f>'SV-Besch-Akademiker'!V15/'SV-Beschäftigte'!V14*100</f>
        <v>13.106550399190114</v>
      </c>
      <c r="W15" s="77">
        <f>'SV-Besch-Akademiker'!W15/'SV-Beschäftigte'!W14*100</f>
        <v>13.573331355850025</v>
      </c>
    </row>
    <row r="16" spans="1:23" x14ac:dyDescent="0.2">
      <c r="A16" s="22" t="s">
        <v>4</v>
      </c>
      <c r="B16" s="8"/>
      <c r="C16" s="8"/>
      <c r="D16" s="77">
        <f>'SV-Besch-Akademiker'!D16/'SV-Beschäftigte'!D15*100</f>
        <v>11.021709633649932</v>
      </c>
      <c r="E16" s="77">
        <f>'SV-Besch-Akademiker'!E16/'SV-Beschäftigte'!E15*100</f>
        <v>11.21561452211847</v>
      </c>
      <c r="F16" s="77">
        <f>'SV-Besch-Akademiker'!F16/'SV-Beschäftigte'!F15*100</f>
        <v>11.265036123091482</v>
      </c>
      <c r="G16" s="77">
        <f>'SV-Besch-Akademiker'!G16/'SV-Beschäftigte'!G15*100</f>
        <v>11.545348566099324</v>
      </c>
      <c r="H16" s="77">
        <f>'SV-Besch-Akademiker'!H16/'SV-Beschäftigte'!H15*100</f>
        <v>11.670752185913644</v>
      </c>
      <c r="I16" s="77">
        <f>'SV-Besch-Akademiker'!I16/'SV-Beschäftigte'!I15*100</f>
        <v>11.910551731930301</v>
      </c>
      <c r="J16" s="77">
        <f>'SV-Besch-Akademiker'!J16/'SV-Beschäftigte'!J15*100</f>
        <v>12.058506995401624</v>
      </c>
      <c r="K16" s="77">
        <f>'SV-Besch-Akademiker'!K16/'SV-Beschäftigte'!K15*100</f>
        <v>12.191388013365879</v>
      </c>
      <c r="L16" s="77">
        <f>'SV-Besch-Akademiker'!L16/'SV-Beschäftigte'!L15*100</f>
        <v>12.632048180463137</v>
      </c>
      <c r="M16" s="77">
        <f>'SV-Besch-Akademiker'!M16/'SV-Beschäftigte'!M15*100</f>
        <v>13.239259517988126</v>
      </c>
      <c r="N16" s="77">
        <f>'SV-Besch-Akademiker'!N16/'SV-Beschäftigte'!N15*100</f>
        <v>13.627406952552903</v>
      </c>
      <c r="O16" s="77">
        <f>'SV-Besch-Akademiker'!O16/'SV-Beschäftigte'!O15*100</f>
        <v>13.755484033371692</v>
      </c>
      <c r="P16" s="78" t="s">
        <v>31</v>
      </c>
      <c r="Q16" s="77">
        <f>'SV-Besch-Akademiker'!Q16/'SV-Beschäftigte'!Q15*100</f>
        <v>14.721871641298481</v>
      </c>
      <c r="R16" s="77">
        <f>'SV-Besch-Akademiker'!R16/'SV-Beschäftigte'!R15*100</f>
        <v>16.201730821396382</v>
      </c>
      <c r="S16" s="77">
        <f>'SV-Besch-Akademiker'!S16/'SV-Beschäftigte'!S15*100</f>
        <v>16.524000479838229</v>
      </c>
      <c r="T16" s="77">
        <f>'SV-Besch-Akademiker'!T16/'SV-Beschäftigte'!T15*100</f>
        <v>17.032691116653552</v>
      </c>
      <c r="U16" s="77">
        <f>'SV-Besch-Akademiker'!U16/'SV-Beschäftigte'!U15*100</f>
        <v>17.92130629882001</v>
      </c>
      <c r="V16" s="77">
        <f>'SV-Besch-Akademiker'!V16/'SV-Beschäftigte'!V15*100</f>
        <v>18.751320086435197</v>
      </c>
      <c r="W16" s="77">
        <f>'SV-Besch-Akademiker'!W16/'SV-Beschäftigte'!W15*100</f>
        <v>19.49465686626603</v>
      </c>
    </row>
    <row r="17" spans="1:23" x14ac:dyDescent="0.2">
      <c r="A17" s="22" t="s">
        <v>5</v>
      </c>
      <c r="B17" s="8"/>
      <c r="C17" s="8"/>
      <c r="D17" s="77">
        <f>'SV-Besch-Akademiker'!D17/'SV-Beschäftigte'!D16*100</f>
        <v>5.9495386203781377</v>
      </c>
      <c r="E17" s="77">
        <f>'SV-Besch-Akademiker'!E17/'SV-Beschäftigte'!E16*100</f>
        <v>6.5464830502656763</v>
      </c>
      <c r="F17" s="77">
        <f>'SV-Besch-Akademiker'!F17/'SV-Beschäftigte'!F16*100</f>
        <v>6.5454497612062044</v>
      </c>
      <c r="G17" s="77">
        <f>'SV-Besch-Akademiker'!G17/'SV-Beschäftigte'!G16*100</f>
        <v>6.9908773265536421</v>
      </c>
      <c r="H17" s="77">
        <f>'SV-Besch-Akademiker'!H17/'SV-Beschäftigte'!H16*100</f>
        <v>7.169557210785257</v>
      </c>
      <c r="I17" s="77">
        <f>'SV-Besch-Akademiker'!I17/'SV-Beschäftigte'!I16*100</f>
        <v>7.5508039303260386</v>
      </c>
      <c r="J17" s="77">
        <f>'SV-Besch-Akademiker'!J17/'SV-Beschäftigte'!J16*100</f>
        <v>7.9368749638707436</v>
      </c>
      <c r="K17" s="77">
        <f>'SV-Besch-Akademiker'!K17/'SV-Beschäftigte'!K16*100</f>
        <v>8.1237938880728127</v>
      </c>
      <c r="L17" s="77">
        <f>'SV-Besch-Akademiker'!L17/'SV-Beschäftigte'!L16*100</f>
        <v>7.9378932698940012</v>
      </c>
      <c r="M17" s="77">
        <f>'SV-Besch-Akademiker'!M17/'SV-Beschäftigte'!M16*100</f>
        <v>8.2596201023340576</v>
      </c>
      <c r="N17" s="77">
        <f>'SV-Besch-Akademiker'!N17/'SV-Beschäftigte'!N16*100</f>
        <v>8.3468982969701102</v>
      </c>
      <c r="O17" s="77">
        <f>'SV-Besch-Akademiker'!O17/'SV-Beschäftigte'!O16*100</f>
        <v>8.3795283411406256</v>
      </c>
      <c r="P17" s="78" t="s">
        <v>31</v>
      </c>
      <c r="Q17" s="77">
        <f>'SV-Besch-Akademiker'!Q17/'SV-Beschäftigte'!Q16*100</f>
        <v>8.2953964026606144</v>
      </c>
      <c r="R17" s="77">
        <f>'SV-Besch-Akademiker'!R17/'SV-Beschäftigte'!R16*100</f>
        <v>9.2844012605042021</v>
      </c>
      <c r="S17" s="77">
        <f>'SV-Besch-Akademiker'!S17/'SV-Beschäftigte'!S16*100</f>
        <v>9.6924327442445843</v>
      </c>
      <c r="T17" s="77">
        <f>'SV-Besch-Akademiker'!T17/'SV-Beschäftigte'!T16*100</f>
        <v>9.9971668469582227</v>
      </c>
      <c r="U17" s="77">
        <f>'SV-Besch-Akademiker'!U17/'SV-Beschäftigte'!U16*100</f>
        <v>10.388913723737147</v>
      </c>
      <c r="V17" s="77">
        <f>'SV-Besch-Akademiker'!V17/'SV-Beschäftigte'!V16*100</f>
        <v>10.644434541493366</v>
      </c>
      <c r="W17" s="77">
        <f>'SV-Besch-Akademiker'!W17/'SV-Beschäftigte'!W16*100</f>
        <v>11.17185584702133</v>
      </c>
    </row>
    <row r="18" spans="1:23" x14ac:dyDescent="0.2">
      <c r="A18" s="22" t="s">
        <v>6</v>
      </c>
      <c r="B18" s="8"/>
      <c r="C18" s="8"/>
      <c r="D18" s="77">
        <f>'SV-Besch-Akademiker'!D18/'SV-Beschäftigte'!D17*100</f>
        <v>5.8101838913420156</v>
      </c>
      <c r="E18" s="77">
        <f>'SV-Besch-Akademiker'!E18/'SV-Beschäftigte'!E17*100</f>
        <v>5.9787522603978305</v>
      </c>
      <c r="F18" s="77">
        <f>'SV-Besch-Akademiker'!F18/'SV-Beschäftigte'!F17*100</f>
        <v>6.1474694589877839</v>
      </c>
      <c r="G18" s="77">
        <f>'SV-Besch-Akademiker'!G18/'SV-Beschäftigte'!G17*100</f>
        <v>6.4049368559228688</v>
      </c>
      <c r="H18" s="77">
        <f>'SV-Besch-Akademiker'!H18/'SV-Beschäftigte'!H17*100</f>
        <v>6.6628543167135481</v>
      </c>
      <c r="I18" s="77">
        <f>'SV-Besch-Akademiker'!I18/'SV-Beschäftigte'!I17*100</f>
        <v>6.7924353101399033</v>
      </c>
      <c r="J18" s="77">
        <f>'SV-Besch-Akademiker'!J18/'SV-Beschäftigte'!J17*100</f>
        <v>6.963449211045365</v>
      </c>
      <c r="K18" s="77">
        <f>'SV-Besch-Akademiker'!K18/'SV-Beschäftigte'!K17*100</f>
        <v>7.029420208827573</v>
      </c>
      <c r="L18" s="77">
        <f>'SV-Besch-Akademiker'!L18/'SV-Beschäftigte'!L17*100</f>
        <v>7.2089078976476664</v>
      </c>
      <c r="M18" s="77">
        <f>'SV-Besch-Akademiker'!M18/'SV-Beschäftigte'!M17*100</f>
        <v>7.6268602098072709</v>
      </c>
      <c r="N18" s="77">
        <f>'SV-Besch-Akademiker'!N18/'SV-Beschäftigte'!N17*100</f>
        <v>7.8025670521281105</v>
      </c>
      <c r="O18" s="77">
        <f>'SV-Besch-Akademiker'!O18/'SV-Beschäftigte'!O17*100</f>
        <v>8.2544557818106643</v>
      </c>
      <c r="P18" s="78" t="s">
        <v>31</v>
      </c>
      <c r="Q18" s="77">
        <f>'SV-Besch-Akademiker'!Q18/'SV-Beschäftigte'!Q17*100</f>
        <v>9.2451482319323741</v>
      </c>
      <c r="R18" s="77">
        <f>'SV-Besch-Akademiker'!R18/'SV-Beschäftigte'!R17*100</f>
        <v>10.301755211934854</v>
      </c>
      <c r="S18" s="77">
        <f>'SV-Besch-Akademiker'!S18/'SV-Beschäftigte'!S17*100</f>
        <v>10.533849412108376</v>
      </c>
      <c r="T18" s="77">
        <f>'SV-Besch-Akademiker'!T18/'SV-Beschäftigte'!T17*100</f>
        <v>11.107572028377009</v>
      </c>
      <c r="U18" s="77">
        <f>'SV-Besch-Akademiker'!U18/'SV-Beschäftigte'!U17*100</f>
        <v>11.318568117434973</v>
      </c>
      <c r="V18" s="77">
        <f>'SV-Besch-Akademiker'!V18/'SV-Beschäftigte'!V17*100</f>
        <v>11.571739099549633</v>
      </c>
      <c r="W18" s="77">
        <f>'SV-Besch-Akademiker'!W18/'SV-Beschäftigte'!W17*100</f>
        <v>12.017143258624325</v>
      </c>
    </row>
    <row r="19" spans="1:23" x14ac:dyDescent="0.2">
      <c r="A19" s="22" t="s">
        <v>7</v>
      </c>
      <c r="B19" s="8"/>
      <c r="C19" s="8"/>
      <c r="D19" s="77">
        <f>'SV-Besch-Akademiker'!D19/'SV-Beschäftigte'!D18*100</f>
        <v>5.3215584020098596</v>
      </c>
      <c r="E19" s="77">
        <f>'SV-Besch-Akademiker'!E19/'SV-Beschäftigte'!E18*100</f>
        <v>5.4461317104470064</v>
      </c>
      <c r="F19" s="77">
        <f>'SV-Besch-Akademiker'!F19/'SV-Beschäftigte'!F18*100</f>
        <v>5.5878182842270867</v>
      </c>
      <c r="G19" s="77">
        <f>'SV-Besch-Akademiker'!G19/'SV-Beschäftigte'!G18*100</f>
        <v>5.6505961638154485</v>
      </c>
      <c r="H19" s="77">
        <f>'SV-Besch-Akademiker'!H19/'SV-Beschäftigte'!H18*100</f>
        <v>5.7565406412545608</v>
      </c>
      <c r="I19" s="77">
        <f>'SV-Besch-Akademiker'!I19/'SV-Beschäftigte'!I18*100</f>
        <v>6.0872138910812943</v>
      </c>
      <c r="J19" s="77">
        <f>'SV-Besch-Akademiker'!J19/'SV-Beschäftigte'!J18*100</f>
        <v>6.3865410606580202</v>
      </c>
      <c r="K19" s="77">
        <f>'SV-Besch-Akademiker'!K19/'SV-Beschäftigte'!K18*100</f>
        <v>6.3885061995670149</v>
      </c>
      <c r="L19" s="77">
        <f>'SV-Besch-Akademiker'!L19/'SV-Beschäftigte'!L18*100</f>
        <v>6.3247116060738513</v>
      </c>
      <c r="M19" s="77">
        <f>'SV-Besch-Akademiker'!M19/'SV-Beschäftigte'!M18*100</f>
        <v>6.7282724912173517</v>
      </c>
      <c r="N19" s="77">
        <f>'SV-Besch-Akademiker'!N19/'SV-Beschäftigte'!N18*100</f>
        <v>7.0988381221541843</v>
      </c>
      <c r="O19" s="77">
        <f>'SV-Besch-Akademiker'!O19/'SV-Beschäftigte'!O18*100</f>
        <v>7.1949384668801351</v>
      </c>
      <c r="P19" s="78" t="s">
        <v>31</v>
      </c>
      <c r="Q19" s="77">
        <f>'SV-Besch-Akademiker'!Q19/'SV-Beschäftigte'!Q18*100</f>
        <v>8.1854831218533448</v>
      </c>
      <c r="R19" s="77">
        <f>'SV-Besch-Akademiker'!R19/'SV-Beschäftigte'!R18*100</f>
        <v>9.031110452296689</v>
      </c>
      <c r="S19" s="77">
        <f>'SV-Besch-Akademiker'!S19/'SV-Beschäftigte'!S18*100</f>
        <v>9.2897468584957199</v>
      </c>
      <c r="T19" s="77">
        <f>'SV-Besch-Akademiker'!T19/'SV-Beschäftigte'!T18*100</f>
        <v>9.4751616800511691</v>
      </c>
      <c r="U19" s="77">
        <f>'SV-Besch-Akademiker'!U19/'SV-Beschäftigte'!U18*100</f>
        <v>9.7097963209718454</v>
      </c>
      <c r="V19" s="77">
        <f>'SV-Besch-Akademiker'!V19/'SV-Beschäftigte'!V18*100</f>
        <v>10.071056051578928</v>
      </c>
      <c r="W19" s="77">
        <f>'SV-Besch-Akademiker'!W19/'SV-Beschäftigte'!W18*100</f>
        <v>10.271728337856622</v>
      </c>
    </row>
    <row r="20" spans="1:23" x14ac:dyDescent="0.2">
      <c r="A20" s="22" t="s">
        <v>8</v>
      </c>
      <c r="B20" s="8"/>
      <c r="C20" s="8"/>
      <c r="D20" s="77">
        <f>'SV-Besch-Akademiker'!D20/'SV-Beschäftigte'!D19*100</f>
        <v>7.5963488843813387</v>
      </c>
      <c r="E20" s="77">
        <f>'SV-Besch-Akademiker'!E20/'SV-Beschäftigte'!E19*100</f>
        <v>6.5002204143790321</v>
      </c>
      <c r="F20" s="77">
        <f>'SV-Besch-Akademiker'!F20/'SV-Beschäftigte'!F19*100</f>
        <v>7.0077084793272597</v>
      </c>
      <c r="G20" s="77">
        <f>'SV-Besch-Akademiker'!G20/'SV-Beschäftigte'!G19*100</f>
        <v>6.6733067729083659</v>
      </c>
      <c r="H20" s="77">
        <f>'SV-Besch-Akademiker'!H20/'SV-Beschäftigte'!H19*100</f>
        <v>6.8633494165409061</v>
      </c>
      <c r="I20" s="77">
        <f>'SV-Besch-Akademiker'!I20/'SV-Beschäftigte'!I19*100</f>
        <v>7.6133092647704546</v>
      </c>
      <c r="J20" s="77">
        <f>'SV-Besch-Akademiker'!J20/'SV-Beschäftigte'!J19*100</f>
        <v>7.4486452983885245</v>
      </c>
      <c r="K20" s="77">
        <f>'SV-Besch-Akademiker'!K20/'SV-Beschäftigte'!K19*100</f>
        <v>7.4249779346866731</v>
      </c>
      <c r="L20" s="77">
        <f>'SV-Besch-Akademiker'!L20/'SV-Beschäftigte'!L19*100</f>
        <v>7.6169196053271975</v>
      </c>
      <c r="M20" s="77">
        <f>'SV-Besch-Akademiker'!M20/'SV-Beschäftigte'!M19*100</f>
        <v>7.9237735679453465</v>
      </c>
      <c r="N20" s="77">
        <f>'SV-Besch-Akademiker'!N20/'SV-Beschäftigte'!N19*100</f>
        <v>7.9119456134671413</v>
      </c>
      <c r="O20" s="77">
        <f>'SV-Besch-Akademiker'!O20/'SV-Beschäftigte'!O19*100</f>
        <v>8.3142723901312436</v>
      </c>
      <c r="P20" s="78" t="s">
        <v>31</v>
      </c>
      <c r="Q20" s="77">
        <f>'SV-Besch-Akademiker'!Q20/'SV-Beschäftigte'!Q19*100</f>
        <v>9.287408243929983</v>
      </c>
      <c r="R20" s="77">
        <f>'SV-Besch-Akademiker'!R20/'SV-Beschäftigte'!R19*100</f>
        <v>10.217010689273867</v>
      </c>
      <c r="S20" s="77">
        <f>'SV-Besch-Akademiker'!S20/'SV-Beschäftigte'!S19*100</f>
        <v>10.589634188990697</v>
      </c>
      <c r="T20" s="77">
        <f>'SV-Besch-Akademiker'!T20/'SV-Beschäftigte'!T19*100</f>
        <v>10.839834786599358</v>
      </c>
      <c r="U20" s="77">
        <f>'SV-Besch-Akademiker'!U20/'SV-Beschäftigte'!U19*100</f>
        <v>10.969577884680534</v>
      </c>
      <c r="V20" s="77">
        <f>'SV-Besch-Akademiker'!V20/'SV-Beschäftigte'!V19*100</f>
        <v>11.226849303001607</v>
      </c>
      <c r="W20" s="77">
        <f>'SV-Besch-Akademiker'!W20/'SV-Beschäftigte'!W19*100</f>
        <v>11.361314582563523</v>
      </c>
    </row>
    <row r="21" spans="1:23" x14ac:dyDescent="0.2">
      <c r="A21" s="22" t="s">
        <v>9</v>
      </c>
      <c r="B21" s="8"/>
      <c r="C21" s="8"/>
      <c r="D21" s="77">
        <f>'SV-Besch-Akademiker'!D21/'SV-Beschäftigte'!D20*100</f>
        <v>7.5490093666214007</v>
      </c>
      <c r="E21" s="77">
        <f>'SV-Besch-Akademiker'!E21/'SV-Beschäftigte'!E20*100</f>
        <v>7.8363934599714273</v>
      </c>
      <c r="F21" s="77">
        <f>'SV-Besch-Akademiker'!F21/'SV-Beschäftigte'!F20*100</f>
        <v>7.9518157411332488</v>
      </c>
      <c r="G21" s="77">
        <f>'SV-Besch-Akademiker'!G21/'SV-Beschäftigte'!G20*100</f>
        <v>8.2391488421750179</v>
      </c>
      <c r="H21" s="77">
        <f>'SV-Besch-Akademiker'!H21/'SV-Beschäftigte'!H20*100</f>
        <v>8.3539110283782243</v>
      </c>
      <c r="I21" s="77">
        <f>'SV-Besch-Akademiker'!I21/'SV-Beschäftigte'!I20*100</f>
        <v>8.8662679242389384</v>
      </c>
      <c r="J21" s="77">
        <f>'SV-Besch-Akademiker'!J21/'SV-Beschäftigte'!J20*100</f>
        <v>9.1454215602024256</v>
      </c>
      <c r="K21" s="77">
        <f>'SV-Besch-Akademiker'!K21/'SV-Beschäftigte'!K20*100</f>
        <v>9.325206463871174</v>
      </c>
      <c r="L21" s="77">
        <f>'SV-Besch-Akademiker'!L21/'SV-Beschäftigte'!L20*100</f>
        <v>9.6545126752271972</v>
      </c>
      <c r="M21" s="77">
        <f>'SV-Besch-Akademiker'!M21/'SV-Beschäftigte'!M20*100</f>
        <v>9.837346660608814</v>
      </c>
      <c r="N21" s="77">
        <f>'SV-Besch-Akademiker'!N21/'SV-Beschäftigte'!N20*100</f>
        <v>10.239592367736341</v>
      </c>
      <c r="O21" s="77">
        <f>'SV-Besch-Akademiker'!O21/'SV-Beschäftigte'!O20*100</f>
        <v>10.697790984927142</v>
      </c>
      <c r="P21" s="78" t="s">
        <v>31</v>
      </c>
      <c r="Q21" s="77">
        <f>'SV-Besch-Akademiker'!Q21/'SV-Beschäftigte'!Q20*100</f>
        <v>13.133116314886765</v>
      </c>
      <c r="R21" s="77">
        <f>'SV-Besch-Akademiker'!R21/'SV-Beschäftigte'!R20*100</f>
        <v>14.506394219835203</v>
      </c>
      <c r="S21" s="77">
        <f>'SV-Besch-Akademiker'!S21/'SV-Beschäftigte'!S20*100</f>
        <v>15.008957486391511</v>
      </c>
      <c r="T21" s="77">
        <f>'SV-Besch-Akademiker'!T21/'SV-Beschäftigte'!T20*100</f>
        <v>15.652969894222945</v>
      </c>
      <c r="U21" s="77">
        <f>'SV-Besch-Akademiker'!U21/'SV-Beschäftigte'!U20*100</f>
        <v>16.265262310479002</v>
      </c>
      <c r="V21" s="77">
        <f>'SV-Besch-Akademiker'!V21/'SV-Beschäftigte'!V20*100</f>
        <v>16.90532813844052</v>
      </c>
      <c r="W21" s="77">
        <f>'SV-Besch-Akademiker'!W21/'SV-Beschäftigte'!W20*100</f>
        <v>17.306786050895383</v>
      </c>
    </row>
    <row r="22" spans="1:23" x14ac:dyDescent="0.2">
      <c r="A22" s="22" t="s">
        <v>10</v>
      </c>
      <c r="B22" s="8"/>
      <c r="C22" s="8"/>
      <c r="D22" s="77">
        <f>'SV-Besch-Akademiker'!D22/'SV-Beschäftigte'!D21*100</f>
        <v>6.9431225179690834</v>
      </c>
      <c r="E22" s="77">
        <f>'SV-Besch-Akademiker'!E22/'SV-Beschäftigte'!E21*100</f>
        <v>7.1591937474290424</v>
      </c>
      <c r="F22" s="77">
        <f>'SV-Besch-Akademiker'!F22/'SV-Beschäftigte'!F21*100</f>
        <v>7.0387831200617645</v>
      </c>
      <c r="G22" s="77">
        <f>'SV-Besch-Akademiker'!G22/'SV-Beschäftigte'!G21*100</f>
        <v>6.4806127496972081</v>
      </c>
      <c r="H22" s="77">
        <f>'SV-Besch-Akademiker'!H22/'SV-Beschäftigte'!H21*100</f>
        <v>6.5436241610738257</v>
      </c>
      <c r="I22" s="77">
        <f>'SV-Besch-Akademiker'!I22/'SV-Beschäftigte'!I21*100</f>
        <v>6.7010401241726285</v>
      </c>
      <c r="J22" s="77">
        <f>'SV-Besch-Akademiker'!J22/'SV-Beschäftigte'!J21*100</f>
        <v>6.8443290106633983</v>
      </c>
      <c r="K22" s="77">
        <f>'SV-Besch-Akademiker'!K22/'SV-Beschäftigte'!K21*100</f>
        <v>7.2252099933449649</v>
      </c>
      <c r="L22" s="77">
        <f>'SV-Besch-Akademiker'!L22/'SV-Beschäftigte'!L21*100</f>
        <v>6.7733446369593251</v>
      </c>
      <c r="M22" s="77">
        <f>'SV-Besch-Akademiker'!M22/'SV-Beschäftigte'!M21*100</f>
        <v>6.9967650126394316</v>
      </c>
      <c r="N22" s="77">
        <f>'SV-Besch-Akademiker'!N22/'SV-Beschäftigte'!N21*100</f>
        <v>7.1726678269097537</v>
      </c>
      <c r="O22" s="77">
        <f>'SV-Besch-Akademiker'!O22/'SV-Beschäftigte'!O21*100</f>
        <v>7.3379629629629628</v>
      </c>
      <c r="P22" s="78" t="s">
        <v>31</v>
      </c>
      <c r="Q22" s="77">
        <f>'SV-Besch-Akademiker'!Q22/'SV-Beschäftigte'!Q21*100</f>
        <v>8.6477149821621708</v>
      </c>
      <c r="R22" s="77">
        <f>'SV-Besch-Akademiker'!R22/'SV-Beschäftigte'!R21*100</f>
        <v>9.6835958068067587</v>
      </c>
      <c r="S22" s="77">
        <f>'SV-Besch-Akademiker'!S22/'SV-Beschäftigte'!S21*100</f>
        <v>9.8674706362665656</v>
      </c>
      <c r="T22" s="77">
        <f>'SV-Besch-Akademiker'!T22/'SV-Beschäftigte'!T21*100</f>
        <v>10.173041751989121</v>
      </c>
      <c r="U22" s="77">
        <f>'SV-Besch-Akademiker'!U22/'SV-Beschäftigte'!U21*100</f>
        <v>10.460706291967172</v>
      </c>
      <c r="V22" s="77">
        <f>'SV-Besch-Akademiker'!V22/'SV-Beschäftigte'!V21*100</f>
        <v>10.700578738958271</v>
      </c>
      <c r="W22" s="77">
        <f>'SV-Besch-Akademiker'!W22/'SV-Beschäftigte'!W21*100</f>
        <v>10.838723295188988</v>
      </c>
    </row>
    <row r="23" spans="1:23" x14ac:dyDescent="0.2">
      <c r="A23" s="51" t="s">
        <v>11</v>
      </c>
      <c r="B23" s="8"/>
      <c r="C23" s="8"/>
      <c r="D23" s="77">
        <f>'SV-Besch-Akademiker'!D23/'SV-Beschäftigte'!D22*100</f>
        <v>7.9344062386410066</v>
      </c>
      <c r="E23" s="77">
        <f>'SV-Besch-Akademiker'!E23/'SV-Beschäftigte'!E22*100</f>
        <v>8.1842015686899341</v>
      </c>
      <c r="F23" s="77">
        <f>'SV-Besch-Akademiker'!F23/'SV-Beschäftigte'!F22*100</f>
        <v>8.3181735616624657</v>
      </c>
      <c r="G23" s="77">
        <f>'SV-Besch-Akademiker'!G23/'SV-Beschäftigte'!G22*100</f>
        <v>8.4990818287991132</v>
      </c>
      <c r="H23" s="77">
        <f>'SV-Besch-Akademiker'!H23/'SV-Beschäftigte'!H22*100</f>
        <v>8.6811952839421096</v>
      </c>
      <c r="I23" s="77">
        <f>'SV-Besch-Akademiker'!I23/'SV-Beschäftigte'!I22*100</f>
        <v>8.9508869607624</v>
      </c>
      <c r="J23" s="77">
        <f>'SV-Besch-Akademiker'!J23/'SV-Beschäftigte'!J22*100</f>
        <v>9.1338758545680552</v>
      </c>
      <c r="K23" s="77">
        <f>'SV-Besch-Akademiker'!K23/'SV-Beschäftigte'!K22*100</f>
        <v>9.2864015134539297</v>
      </c>
      <c r="L23" s="77">
        <f>'SV-Besch-Akademiker'!L23/'SV-Beschäftigte'!L22*100</f>
        <v>9.5150068492895041</v>
      </c>
      <c r="M23" s="77">
        <f>'SV-Besch-Akademiker'!M23/'SV-Beschäftigte'!M22*100</f>
        <v>9.9312699356450267</v>
      </c>
      <c r="N23" s="77">
        <f>'SV-Besch-Akademiker'!N23/'SV-Beschäftigte'!N22*100</f>
        <v>10.201427456145868</v>
      </c>
      <c r="O23" s="77">
        <f>'SV-Besch-Akademiker'!O23/'SV-Beschäftigte'!O22*100</f>
        <v>10.418882166133731</v>
      </c>
      <c r="P23" s="78" t="s">
        <v>31</v>
      </c>
      <c r="Q23" s="77">
        <f>'SV-Besch-Akademiker'!Q23/'SV-Beschäftigte'!Q22*100</f>
        <v>11.563798692861994</v>
      </c>
      <c r="R23" s="77">
        <f>'SV-Besch-Akademiker'!R23/'SV-Beschäftigte'!R22*100</f>
        <v>12.808168273973527</v>
      </c>
      <c r="S23" s="77">
        <f>'SV-Besch-Akademiker'!S23/'SV-Beschäftigte'!S22*100</f>
        <v>13.250202659560919</v>
      </c>
      <c r="T23" s="77">
        <f>'SV-Besch-Akademiker'!T23/'SV-Beschäftigte'!T22*100</f>
        <v>13.766375602358192</v>
      </c>
      <c r="U23" s="77">
        <f>'SV-Besch-Akademiker'!U23/'SV-Beschäftigte'!U22*100</f>
        <v>14.300833734805105</v>
      </c>
      <c r="V23" s="77">
        <f>'SV-Besch-Akademiker'!V23/'SV-Beschäftigte'!V22*100</f>
        <v>14.821834189239693</v>
      </c>
      <c r="W23" s="77">
        <f>'SV-Besch-Akademiker'!W23/'SV-Beschäftigte'!W22*100</f>
        <v>15.370927569459553</v>
      </c>
    </row>
    <row r="24" spans="1:23" x14ac:dyDescent="0.2">
      <c r="A24" s="22" t="s">
        <v>12</v>
      </c>
      <c r="B24" s="8"/>
      <c r="C24" s="8"/>
      <c r="D24" s="77">
        <f>'SV-Besch-Akademiker'!D24/'SV-Beschäftigte'!D23*100</f>
        <v>6.6618085850180702</v>
      </c>
      <c r="E24" s="77">
        <f>'SV-Besch-Akademiker'!E24/'SV-Beschäftigte'!E23*100</f>
        <v>6.6556420233463029</v>
      </c>
      <c r="F24" s="77">
        <f>'SV-Besch-Akademiker'!F24/'SV-Beschäftigte'!F23*100</f>
        <v>6.9303719718932735</v>
      </c>
      <c r="G24" s="77">
        <f>'SV-Besch-Akademiker'!G24/'SV-Beschäftigte'!G23*100</f>
        <v>7.0629555190125259</v>
      </c>
      <c r="H24" s="77">
        <f>'SV-Besch-Akademiker'!H24/'SV-Beschäftigte'!H23*100</f>
        <v>7.2416146134061208</v>
      </c>
      <c r="I24" s="77">
        <f>'SV-Besch-Akademiker'!I24/'SV-Beschäftigte'!I23*100</f>
        <v>7.380931874946171</v>
      </c>
      <c r="J24" s="77">
        <f>'SV-Besch-Akademiker'!J24/'SV-Beschäftigte'!J23*100</f>
        <v>7.4514505432786819</v>
      </c>
      <c r="K24" s="77">
        <f>'SV-Besch-Akademiker'!K24/'SV-Beschäftigte'!K23*100</f>
        <v>7.7681325320359944</v>
      </c>
      <c r="L24" s="77">
        <f>'SV-Besch-Akademiker'!L24/'SV-Beschäftigte'!L23*100</f>
        <v>7.8463846009624403</v>
      </c>
      <c r="M24" s="77">
        <f>'SV-Besch-Akademiker'!M24/'SV-Beschäftigte'!M23*100</f>
        <v>8.2340907430408414</v>
      </c>
      <c r="N24" s="77">
        <f>'SV-Besch-Akademiker'!N24/'SV-Beschäftigte'!N23*100</f>
        <v>8.2817183860623977</v>
      </c>
      <c r="O24" s="77">
        <f>'SV-Besch-Akademiker'!O24/'SV-Beschäftigte'!O23*100</f>
        <v>8.386122757087044</v>
      </c>
      <c r="P24" s="78" t="s">
        <v>31</v>
      </c>
      <c r="Q24" s="77">
        <f>'SV-Besch-Akademiker'!Q24/'SV-Beschäftigte'!Q23*100</f>
        <v>9.1163534586165529</v>
      </c>
      <c r="R24" s="77">
        <f>'SV-Besch-Akademiker'!R24/'SV-Beschäftigte'!R23*100</f>
        <v>10.185065740511041</v>
      </c>
      <c r="S24" s="77">
        <f>'SV-Besch-Akademiker'!S24/'SV-Beschäftigte'!S23*100</f>
        <v>10.626814488630828</v>
      </c>
      <c r="T24" s="77">
        <f>'SV-Besch-Akademiker'!T24/'SV-Beschäftigte'!T23*100</f>
        <v>10.978408010829597</v>
      </c>
      <c r="U24" s="77">
        <f>'SV-Besch-Akademiker'!U24/'SV-Beschäftigte'!U23*100</f>
        <v>11.405393637060666</v>
      </c>
      <c r="V24" s="77">
        <f>'SV-Besch-Akademiker'!V24/'SV-Beschäftigte'!V23*100</f>
        <v>11.789094602705573</v>
      </c>
      <c r="W24" s="77">
        <f>'SV-Besch-Akademiker'!W24/'SV-Beschäftigte'!W23*100</f>
        <v>12.042694014110117</v>
      </c>
    </row>
    <row r="25" spans="1:23" x14ac:dyDescent="0.2">
      <c r="A25" s="22" t="s">
        <v>13</v>
      </c>
      <c r="B25" s="8"/>
      <c r="C25" s="8"/>
      <c r="D25" s="77">
        <f>'SV-Besch-Akademiker'!D25/'SV-Beschäftigte'!D24*100</f>
        <v>5.4790722267718159</v>
      </c>
      <c r="E25" s="77">
        <f>'SV-Besch-Akademiker'!E25/'SV-Beschäftigte'!E24*100</f>
        <v>5.6513238559167585</v>
      </c>
      <c r="F25" s="77">
        <f>'SV-Besch-Akademiker'!F25/'SV-Beschäftigte'!F24*100</f>
        <v>5.8914013228734037</v>
      </c>
      <c r="G25" s="77">
        <f>'SV-Besch-Akademiker'!G25/'SV-Beschäftigte'!G24*100</f>
        <v>6.2116857559497678</v>
      </c>
      <c r="H25" s="77">
        <f>'SV-Besch-Akademiker'!H25/'SV-Beschäftigte'!H24*100</f>
        <v>6.4375475319595834</v>
      </c>
      <c r="I25" s="77">
        <f>'SV-Besch-Akademiker'!I25/'SV-Beschäftigte'!I24*100</f>
        <v>6.4513582939884904</v>
      </c>
      <c r="J25" s="77">
        <f>'SV-Besch-Akademiker'!J25/'SV-Beschäftigte'!J24*100</f>
        <v>6.6297984489425588</v>
      </c>
      <c r="K25" s="77">
        <f>'SV-Besch-Akademiker'!K25/'SV-Beschäftigte'!K24*100</f>
        <v>6.6368323628910435</v>
      </c>
      <c r="L25" s="77">
        <f>'SV-Besch-Akademiker'!L25/'SV-Beschäftigte'!L24*100</f>
        <v>6.8099134386194793</v>
      </c>
      <c r="M25" s="77">
        <f>'SV-Besch-Akademiker'!M25/'SV-Beschäftigte'!M24*100</f>
        <v>6.9692383183706186</v>
      </c>
      <c r="N25" s="77">
        <f>'SV-Besch-Akademiker'!N25/'SV-Beschäftigte'!N24*100</f>
        <v>7.0905178284437902</v>
      </c>
      <c r="O25" s="77">
        <f>'SV-Besch-Akademiker'!O25/'SV-Beschäftigte'!O24*100</f>
        <v>7.1988325136939739</v>
      </c>
      <c r="P25" s="78" t="s">
        <v>31</v>
      </c>
      <c r="Q25" s="77">
        <f>'SV-Besch-Akademiker'!Q25/'SV-Beschäftigte'!Q24*100</f>
        <v>8.2654614093411798</v>
      </c>
      <c r="R25" s="77">
        <f>'SV-Besch-Akademiker'!R25/'SV-Beschäftigte'!R24*100</f>
        <v>9.0921987644927071</v>
      </c>
      <c r="S25" s="77">
        <f>'SV-Besch-Akademiker'!S25/'SV-Beschäftigte'!S24*100</f>
        <v>9.1014310426167633</v>
      </c>
      <c r="T25" s="77">
        <f>'SV-Besch-Akademiker'!T25/'SV-Beschäftigte'!T24*100</f>
        <v>9.3711459604970742</v>
      </c>
      <c r="U25" s="77">
        <f>'SV-Besch-Akademiker'!U25/'SV-Beschäftigte'!U24*100</f>
        <v>9.6486393808019191</v>
      </c>
      <c r="V25" s="77">
        <f>'SV-Besch-Akademiker'!V25/'SV-Beschäftigte'!V24*100</f>
        <v>9.9141715493916749</v>
      </c>
      <c r="W25" s="77">
        <f>'SV-Besch-Akademiker'!W25/'SV-Beschäftigte'!W24*100</f>
        <v>10.221292319169148</v>
      </c>
    </row>
    <row r="26" spans="1:23" x14ac:dyDescent="0.2">
      <c r="A26" s="22" t="s">
        <v>14</v>
      </c>
      <c r="B26" s="8"/>
      <c r="C26" s="8"/>
      <c r="D26" s="77">
        <f>'SV-Besch-Akademiker'!D26/'SV-Beschäftigte'!D25*100</f>
        <v>4.6867551247417767</v>
      </c>
      <c r="E26" s="77">
        <f>'SV-Besch-Akademiker'!E26/'SV-Beschäftigte'!E25*100</f>
        <v>4.8373048881929837</v>
      </c>
      <c r="F26" s="77">
        <f>'SV-Besch-Akademiker'!F26/'SV-Beschäftigte'!F25*100</f>
        <v>4.9565582003100896</v>
      </c>
      <c r="G26" s="77">
        <f>'SV-Besch-Akademiker'!G26/'SV-Beschäftigte'!G25*100</f>
        <v>5.1968233786415601</v>
      </c>
      <c r="H26" s="77">
        <f>'SV-Besch-Akademiker'!H26/'SV-Beschäftigte'!H25*100</f>
        <v>5.3883514875629981</v>
      </c>
      <c r="I26" s="77">
        <f>'SV-Besch-Akademiker'!I26/'SV-Beschäftigte'!I25*100</f>
        <v>5.6615491122332626</v>
      </c>
      <c r="J26" s="77">
        <f>'SV-Besch-Akademiker'!J26/'SV-Beschäftigte'!J25*100</f>
        <v>5.7076084657150625</v>
      </c>
      <c r="K26" s="77">
        <f>'SV-Besch-Akademiker'!K26/'SV-Beschäftigte'!K25*100</f>
        <v>5.702639636889935</v>
      </c>
      <c r="L26" s="77">
        <f>'SV-Besch-Akademiker'!L26/'SV-Beschäftigte'!L25*100</f>
        <v>5.7923391953746091</v>
      </c>
      <c r="M26" s="77">
        <f>'SV-Besch-Akademiker'!M26/'SV-Beschäftigte'!M25*100</f>
        <v>6.0431126857098727</v>
      </c>
      <c r="N26" s="77">
        <f>'SV-Besch-Akademiker'!N26/'SV-Beschäftigte'!N25*100</f>
        <v>6.3083437590222307</v>
      </c>
      <c r="O26" s="77">
        <f>'SV-Besch-Akademiker'!O26/'SV-Beschäftigte'!O25*100</f>
        <v>6.1333064730282851</v>
      </c>
      <c r="P26" s="78" t="s">
        <v>31</v>
      </c>
      <c r="Q26" s="77">
        <f>'SV-Besch-Akademiker'!Q26/'SV-Beschäftigte'!Q25*100</f>
        <v>7.1932023215920502</v>
      </c>
      <c r="R26" s="77">
        <f>'SV-Besch-Akademiker'!R26/'SV-Beschäftigte'!R25*100</f>
        <v>8.1046223689640939</v>
      </c>
      <c r="S26" s="77">
        <f>'SV-Besch-Akademiker'!S26/'SV-Beschäftigte'!S25*100</f>
        <v>8.4689047510950815</v>
      </c>
      <c r="T26" s="77">
        <f>'SV-Besch-Akademiker'!T26/'SV-Beschäftigte'!T25*100</f>
        <v>8.8169034703188913</v>
      </c>
      <c r="U26" s="77">
        <f>'SV-Besch-Akademiker'!U26/'SV-Beschäftigte'!U25*100</f>
        <v>9.2329862106302336</v>
      </c>
      <c r="V26" s="77">
        <f>'SV-Besch-Akademiker'!V26/'SV-Beschäftigte'!V25*100</f>
        <v>9.6464712840057825</v>
      </c>
      <c r="W26" s="77">
        <f>'SV-Besch-Akademiker'!W26/'SV-Beschäftigte'!W25*100</f>
        <v>9.8739558920737931</v>
      </c>
    </row>
    <row r="27" spans="1:23" x14ac:dyDescent="0.2">
      <c r="A27" s="22" t="s">
        <v>15</v>
      </c>
      <c r="B27" s="8"/>
      <c r="C27" s="8"/>
      <c r="D27" s="77">
        <f>'SV-Besch-Akademiker'!D27/'SV-Beschäftigte'!D26*100</f>
        <v>5.1382587107268218</v>
      </c>
      <c r="E27" s="77">
        <f>'SV-Besch-Akademiker'!E27/'SV-Beschäftigte'!E26*100</f>
        <v>5.2338960275468214</v>
      </c>
      <c r="F27" s="77">
        <f>'SV-Besch-Akademiker'!F27/'SV-Beschäftigte'!F26*100</f>
        <v>5.435767501174575</v>
      </c>
      <c r="G27" s="77">
        <f>'SV-Besch-Akademiker'!G27/'SV-Beschäftigte'!G26*100</f>
        <v>5.6461993390154808</v>
      </c>
      <c r="H27" s="77">
        <f>'SV-Besch-Akademiker'!H27/'SV-Beschäftigte'!H26*100</f>
        <v>5.8159142806955906</v>
      </c>
      <c r="I27" s="77">
        <f>'SV-Besch-Akademiker'!I27/'SV-Beschäftigte'!I26*100</f>
        <v>5.949460146500031</v>
      </c>
      <c r="J27" s="77">
        <f>'SV-Besch-Akademiker'!J27/'SV-Beschäftigte'!J26*100</f>
        <v>5.9814396700385783</v>
      </c>
      <c r="K27" s="77">
        <f>'SV-Besch-Akademiker'!K27/'SV-Beschäftigte'!K26*100</f>
        <v>5.9403230221735566</v>
      </c>
      <c r="L27" s="77">
        <f>'SV-Besch-Akademiker'!L27/'SV-Beschäftigte'!L26*100</f>
        <v>6.0225684559242199</v>
      </c>
      <c r="M27" s="77">
        <f>'SV-Besch-Akademiker'!M27/'SV-Beschäftigte'!M26*100</f>
        <v>6.24710980183945</v>
      </c>
      <c r="N27" s="77">
        <f>'SV-Besch-Akademiker'!N27/'SV-Beschäftigte'!N26*100</f>
        <v>6.3242618436485403</v>
      </c>
      <c r="O27" s="77">
        <f>'SV-Besch-Akademiker'!O27/'SV-Beschäftigte'!O26*100</f>
        <v>6.4302393702606579</v>
      </c>
      <c r="P27" s="78" t="s">
        <v>31</v>
      </c>
      <c r="Q27" s="77">
        <f>'SV-Besch-Akademiker'!Q27/'SV-Beschäftigte'!Q26*100</f>
        <v>7.577279321504296</v>
      </c>
      <c r="R27" s="77">
        <f>'SV-Besch-Akademiker'!R27/'SV-Beschäftigte'!R26*100</f>
        <v>8.4111037987932029</v>
      </c>
      <c r="S27" s="77">
        <f>'SV-Besch-Akademiker'!S27/'SV-Beschäftigte'!S26*100</f>
        <v>8.7021432926352649</v>
      </c>
      <c r="T27" s="77">
        <f>'SV-Besch-Akademiker'!T27/'SV-Beschäftigte'!T26*100</f>
        <v>9.0125090394350149</v>
      </c>
      <c r="U27" s="77">
        <f>'SV-Besch-Akademiker'!U27/'SV-Beschäftigte'!U26*100</f>
        <v>9.2725633125422711</v>
      </c>
      <c r="V27" s="77">
        <f>'SV-Besch-Akademiker'!V27/'SV-Beschäftigte'!V26*100</f>
        <v>9.6069162739750187</v>
      </c>
      <c r="W27" s="77">
        <f>'SV-Besch-Akademiker'!W27/'SV-Beschäftigte'!W26*100</f>
        <v>9.9710690004339639</v>
      </c>
    </row>
    <row r="28" spans="1:23" ht="16.5" customHeight="1" x14ac:dyDescent="0.2">
      <c r="A28" s="51" t="s">
        <v>24</v>
      </c>
      <c r="B28" s="8"/>
      <c r="C28" s="8"/>
      <c r="D28" s="77">
        <f>'SV-Besch-Akademiker'!D28/'SV-Beschäftigte'!D27*100</f>
        <v>5.4801656936523466</v>
      </c>
      <c r="E28" s="77">
        <f>'SV-Besch-Akademiker'!E28/'SV-Beschäftigte'!E27*100</f>
        <v>5.5889164947151215</v>
      </c>
      <c r="F28" s="77">
        <f>'SV-Besch-Akademiker'!F28/'SV-Beschäftigte'!F27*100</f>
        <v>5.7974170279966426</v>
      </c>
      <c r="G28" s="77">
        <f>'SV-Besch-Akademiker'!G28/'SV-Beschäftigte'!G27*100</f>
        <v>6.0316089358148677</v>
      </c>
      <c r="H28" s="77">
        <f>'SV-Besch-Akademiker'!H28/'SV-Beschäftigte'!H27*100</f>
        <v>6.2188619287426281</v>
      </c>
      <c r="I28" s="77">
        <f>'SV-Besch-Akademiker'!I28/'SV-Beschäftigte'!I27*100</f>
        <v>6.343331551561981</v>
      </c>
      <c r="J28" s="77">
        <f>'SV-Besch-Akademiker'!J28/'SV-Beschäftigte'!J27*100</f>
        <v>6.4303247989747945</v>
      </c>
      <c r="K28" s="77">
        <f>'SV-Besch-Akademiker'!K28/'SV-Beschäftigte'!K27*100</f>
        <v>6.4879442329137769</v>
      </c>
      <c r="L28" s="77">
        <f>'SV-Besch-Akademiker'!L28/'SV-Beschäftigte'!L27*100</f>
        <v>6.5978914449112223</v>
      </c>
      <c r="M28" s="77">
        <f>'SV-Besch-Akademiker'!M28/'SV-Beschäftigte'!M27*100</f>
        <v>6.8410488971824721</v>
      </c>
      <c r="N28" s="77">
        <f>'SV-Besch-Akademiker'!N28/'SV-Beschäftigte'!N27*100</f>
        <v>6.966883764620718</v>
      </c>
      <c r="O28" s="77">
        <f>'SV-Besch-Akademiker'!O28/'SV-Beschäftigte'!O27*100</f>
        <v>7.0042236419455088</v>
      </c>
      <c r="P28" s="78" t="s">
        <v>31</v>
      </c>
      <c r="Q28" s="77">
        <f>'SV-Besch-Akademiker'!Q28/'SV-Beschäftigte'!Q27*100</f>
        <v>8.0173484555394925</v>
      </c>
      <c r="R28" s="77">
        <f>'SV-Besch-Akademiker'!R28/'SV-Beschäftigte'!R27*100</f>
        <v>8.9103227929902307</v>
      </c>
      <c r="S28" s="77">
        <f>'SV-Besch-Akademiker'!S28/'SV-Beschäftigte'!S27*100</f>
        <v>9.1609373525062132</v>
      </c>
      <c r="T28" s="77">
        <f>'SV-Besch-Akademiker'!T28/'SV-Beschäftigte'!T27*100</f>
        <v>9.4730059960877409</v>
      </c>
      <c r="U28" s="77">
        <f>'SV-Besch-Akademiker'!U28/'SV-Beschäftigte'!U27*100</f>
        <v>9.8065861170338788</v>
      </c>
      <c r="V28" s="77">
        <f>'SV-Besch-Akademiker'!V28/'SV-Beschäftigte'!V27*100</f>
        <v>10.148179086382974</v>
      </c>
      <c r="W28" s="77">
        <f>'SV-Besch-Akademiker'!W28/'SV-Beschäftigte'!W27*100</f>
        <v>10.437407204460335</v>
      </c>
    </row>
    <row r="29" spans="1:23" ht="51.75" customHeight="1" x14ac:dyDescent="0.2">
      <c r="A29" s="52" t="s">
        <v>16</v>
      </c>
      <c r="B29" s="12"/>
      <c r="C29" s="13"/>
      <c r="D29" s="77">
        <f>'SV-Besch-Akademiker'!D29/'SV-Beschäftigte'!D28*100</f>
        <v>7.1992524786284831</v>
      </c>
      <c r="E29" s="77">
        <f>'SV-Besch-Akademiker'!E29/'SV-Beschäftigte'!E28*100</f>
        <v>7.4038527282350231</v>
      </c>
      <c r="F29" s="77">
        <f>'SV-Besch-Akademiker'!F29/'SV-Beschäftigte'!F28*100</f>
        <v>7.5580112892346811</v>
      </c>
      <c r="G29" s="77">
        <f>'SV-Besch-Akademiker'!G29/'SV-Beschäftigte'!G28*100</f>
        <v>7.764735968944465</v>
      </c>
      <c r="H29" s="77">
        <f>'SV-Besch-Akademiker'!H29/'SV-Beschäftigte'!H28*100</f>
        <v>7.9492870069634973</v>
      </c>
      <c r="I29" s="77">
        <f>'SV-Besch-Akademiker'!I29/'SV-Beschäftigte'!I28*100</f>
        <v>8.1680493373743612</v>
      </c>
      <c r="J29" s="77">
        <f>'SV-Besch-Akademiker'!J29/'SV-Beschäftigte'!J28*100</f>
        <v>8.3203664931418313</v>
      </c>
      <c r="K29" s="77">
        <f>'SV-Besch-Akademiker'!K29/'SV-Beschäftigte'!K28*100</f>
        <v>8.4459448189821096</v>
      </c>
      <c r="L29" s="77">
        <f>'SV-Besch-Akademiker'!L29/'SV-Beschäftigte'!L28*100</f>
        <v>8.6400042852822114</v>
      </c>
      <c r="M29" s="77">
        <f>'SV-Besch-Akademiker'!M29/'SV-Beschäftigte'!M28*100</f>
        <v>9.0007755346582972</v>
      </c>
      <c r="N29" s="77">
        <f>'SV-Besch-Akademiker'!N29/'SV-Beschäftigte'!N28*100</f>
        <v>9.2298462954226448</v>
      </c>
      <c r="O29" s="77">
        <f>'SV-Besch-Akademiker'!O29/'SV-Beschäftigte'!O28*100</f>
        <v>9.3814427098446362</v>
      </c>
      <c r="P29" s="78" t="s">
        <v>31</v>
      </c>
      <c r="Q29" s="77">
        <f>'SV-Besch-Akademiker'!Q29/'SV-Beschäftigte'!Q28*100</f>
        <v>10.480071381637895</v>
      </c>
      <c r="R29" s="77">
        <f>'SV-Besch-Akademiker'!R29/'SV-Beschäftigte'!R28*100</f>
        <v>11.612589081968647</v>
      </c>
      <c r="S29" s="77">
        <f>'SV-Besch-Akademiker'!S29/'SV-Beschäftigte'!S28*100</f>
        <v>11.987760343147523</v>
      </c>
      <c r="T29" s="77">
        <f>'SV-Besch-Akademiker'!T29/'SV-Beschäftigte'!T28*100</f>
        <v>12.442430957422625</v>
      </c>
      <c r="U29" s="77">
        <f>'SV-Besch-Akademiker'!U29/'SV-Beschäftigte'!U28*100</f>
        <v>12.913063529147372</v>
      </c>
      <c r="V29" s="77">
        <f>'SV-Besch-Akademiker'!V29/'SV-Beschäftigte'!V28*100</f>
        <v>13.374928124544075</v>
      </c>
      <c r="W29" s="77">
        <f>'SV-Besch-Akademiker'!W29/'SV-Beschäftigte'!W28*100</f>
        <v>13.838598643399097</v>
      </c>
    </row>
    <row r="30" spans="1:23" x14ac:dyDescent="0.2">
      <c r="A30" s="52" t="s">
        <v>17</v>
      </c>
      <c r="B30" s="15"/>
      <c r="C30" s="13"/>
      <c r="D30" s="77">
        <f>'SV-Besch-Akademiker'!D30/'SV-Beschäftigte'!D29*100</f>
        <v>7.7327953135945346</v>
      </c>
      <c r="E30" s="77">
        <f>'SV-Besch-Akademiker'!E30/'SV-Beschäftigte'!E29*100</f>
        <v>8.0519246234798842</v>
      </c>
      <c r="F30" s="77">
        <f>'SV-Besch-Akademiker'!F30/'SV-Beschäftigte'!F29*100</f>
        <v>8.2679491523216164</v>
      </c>
      <c r="G30" s="77">
        <f>'SV-Besch-Akademiker'!G30/'SV-Beschäftigte'!G29*100</f>
        <v>8.5354437164419092</v>
      </c>
      <c r="H30" s="77">
        <f>'SV-Besch-Akademiker'!H30/'SV-Beschäftigte'!H29*100</f>
        <v>8.7270361442025042</v>
      </c>
      <c r="I30" s="77">
        <f>'SV-Besch-Akademiker'!I30/'SV-Beschäftigte'!I29*100</f>
        <v>8.9438453555751796</v>
      </c>
      <c r="J30" s="77">
        <f>'SV-Besch-Akademiker'!J30/'SV-Beschäftigte'!J29*100</f>
        <v>9.0881302834774758</v>
      </c>
      <c r="K30" s="77">
        <f>'SV-Besch-Akademiker'!K30/'SV-Beschäftigte'!K29*100</f>
        <v>9.2377922131598282</v>
      </c>
      <c r="L30" s="77">
        <f>'SV-Besch-Akademiker'!L30/'SV-Beschäftigte'!L29*100</f>
        <v>9.4571431305758988</v>
      </c>
      <c r="M30" s="77">
        <f>'SV-Besch-Akademiker'!M30/'SV-Beschäftigte'!M29*100</f>
        <v>9.8554869036619497</v>
      </c>
      <c r="N30" s="77">
        <f>'SV-Besch-Akademiker'!N30/'SV-Beschäftigte'!N29*100</f>
        <v>10.036726656996894</v>
      </c>
      <c r="O30" s="77">
        <f>'SV-Besch-Akademiker'!O30/'SV-Beschäftigte'!O29*100</f>
        <v>10.253165396638503</v>
      </c>
      <c r="P30" s="78" t="s">
        <v>31</v>
      </c>
      <c r="Q30" s="77">
        <f>'SV-Besch-Akademiker'!Q30/'SV-Beschäftigte'!Q29*100</f>
        <v>11.581832281915162</v>
      </c>
      <c r="R30" s="77">
        <f>'SV-Besch-Akademiker'!R30/'SV-Beschäftigte'!R29*100</f>
        <v>12.913384273403974</v>
      </c>
      <c r="S30" s="77">
        <f>'SV-Besch-Akademiker'!S30/'SV-Beschäftigte'!S29*100</f>
        <v>13.38620270724158</v>
      </c>
      <c r="T30" s="77">
        <f>'SV-Besch-Akademiker'!T30/'SV-Beschäftigte'!T29*100</f>
        <v>13.937169337415165</v>
      </c>
      <c r="U30" s="77">
        <f>'SV-Besch-Akademiker'!U30/'SV-Beschäftigte'!U29*100</f>
        <v>14.498919577576777</v>
      </c>
      <c r="V30" s="77">
        <f>'SV-Besch-Akademiker'!V30/'SV-Beschäftigte'!V29*100</f>
        <v>15.069528060839188</v>
      </c>
      <c r="W30" s="77">
        <f>'SV-Besch-Akademiker'!W30/'SV-Beschäftigte'!W29*100</f>
        <v>15.636964546989793</v>
      </c>
    </row>
    <row r="31" spans="1:23" x14ac:dyDescent="0.2">
      <c r="A31" s="53" t="s">
        <v>22</v>
      </c>
      <c r="B31" s="17"/>
      <c r="C31" s="18"/>
      <c r="D31" s="77">
        <f>'SV-Besch-Akademiker'!D31/'SV-Beschäftigte'!D30*100</f>
        <v>7.9274435727165002</v>
      </c>
      <c r="E31" s="77">
        <f>'SV-Besch-Akademiker'!E31/'SV-Beschäftigte'!E30*100</f>
        <v>8.2871563381401536</v>
      </c>
      <c r="F31" s="77">
        <f>'SV-Besch-Akademiker'!F31/'SV-Beschäftigte'!F30*100</f>
        <v>8.5243430136539686</v>
      </c>
      <c r="G31" s="77">
        <f>'SV-Besch-Akademiker'!G31/'SV-Beschäftigte'!G30*100</f>
        <v>8.8141151789956673</v>
      </c>
      <c r="H31" s="77">
        <f>'SV-Besch-Akademiker'!H31/'SV-Beschäftigte'!H30*100</f>
        <v>9.0084330292075183</v>
      </c>
      <c r="I31" s="77">
        <f>'SV-Besch-Akademiker'!I31/'SV-Beschäftigte'!I30*100</f>
        <v>9.2227288394020288</v>
      </c>
      <c r="J31" s="77">
        <f>'SV-Besch-Akademiker'!J31/'SV-Beschäftigte'!J30*100</f>
        <v>9.3621005633690224</v>
      </c>
      <c r="K31" s="77">
        <f>'SV-Besch-Akademiker'!K31/'SV-Beschäftigte'!K30*100</f>
        <v>9.519635805724743</v>
      </c>
      <c r="L31" s="77">
        <f>'SV-Besch-Akademiker'!L31/'SV-Beschäftigte'!L30*100</f>
        <v>9.7466546531895393</v>
      </c>
      <c r="M31" s="77">
        <f>'SV-Besch-Akademiker'!M31/'SV-Beschäftigte'!M30*100</f>
        <v>10.161039460939284</v>
      </c>
      <c r="N31" s="77">
        <f>'SV-Besch-Akademiker'!N31/'SV-Beschäftigte'!N30*100</f>
        <v>10.324256362880801</v>
      </c>
      <c r="O31" s="77">
        <f>'SV-Besch-Akademiker'!O31/'SV-Beschäftigte'!O30*100</f>
        <v>10.561330570663671</v>
      </c>
      <c r="P31" s="78" t="s">
        <v>31</v>
      </c>
      <c r="Q31" s="77">
        <f>'SV-Besch-Akademiker'!Q31/'SV-Beschäftigte'!Q30*100</f>
        <v>11.967917108658609</v>
      </c>
      <c r="R31" s="77">
        <f>'SV-Besch-Akademiker'!R31/'SV-Beschäftigte'!R30*100</f>
        <v>13.366740548144643</v>
      </c>
      <c r="S31" s="77">
        <f>'SV-Besch-Akademiker'!S31/'SV-Beschäftigte'!S30*100</f>
        <v>13.870105653205972</v>
      </c>
      <c r="T31" s="77">
        <f>'SV-Besch-Akademiker'!T31/'SV-Beschäftigte'!T30*100</f>
        <v>14.451239494069648</v>
      </c>
      <c r="U31" s="77">
        <f>'SV-Besch-Akademiker'!U31/'SV-Beschäftigte'!U30*100</f>
        <v>15.041997270327743</v>
      </c>
      <c r="V31" s="77">
        <f>'SV-Besch-Akademiker'!V31/'SV-Beschäftigte'!V30*100</f>
        <v>15.64974292530357</v>
      </c>
      <c r="W31" s="77">
        <f>'SV-Besch-Akademiker'!W31/'SV-Beschäftigte'!W30*100</f>
        <v>12.622169632201105</v>
      </c>
    </row>
    <row r="32" spans="1:23" ht="6.75" customHeight="1" x14ac:dyDescent="0.2">
      <c r="A32" s="22"/>
      <c r="B32" s="8"/>
      <c r="C32" s="8"/>
      <c r="D32" s="8"/>
      <c r="E32" s="8"/>
      <c r="F32" s="8"/>
      <c r="G32" s="8"/>
      <c r="H32" s="9"/>
      <c r="I32" s="9"/>
      <c r="J32" s="9"/>
      <c r="K32" s="9"/>
      <c r="L32" s="9"/>
      <c r="M32" s="9"/>
      <c r="N32" s="9"/>
      <c r="O32" s="9"/>
      <c r="P32" s="64" t="s">
        <v>31</v>
      </c>
      <c r="Q32" s="9"/>
      <c r="R32" s="9"/>
    </row>
    <row r="33" spans="1:23" s="40" customFormat="1" x14ac:dyDescent="0.2">
      <c r="A33" s="53" t="s">
        <v>41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64"/>
      <c r="Q33" s="19"/>
      <c r="R33" s="19"/>
      <c r="S33" s="19"/>
      <c r="T33" s="19"/>
    </row>
    <row r="34" spans="1:23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64"/>
      <c r="Q34" s="21"/>
      <c r="R34" s="21"/>
    </row>
    <row r="35" spans="1:23" x14ac:dyDescent="0.2">
      <c r="A35" s="22" t="s">
        <v>18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64"/>
      <c r="Q35" s="23"/>
      <c r="R35" s="23"/>
      <c r="S35" s="23"/>
      <c r="T35" s="23"/>
    </row>
    <row r="36" spans="1:23" x14ac:dyDescent="0.2">
      <c r="A36" s="25" t="s">
        <v>19</v>
      </c>
      <c r="P36" s="64"/>
    </row>
    <row r="37" spans="1:23" x14ac:dyDescent="0.2">
      <c r="A37" s="2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5"/>
      <c r="Q37" s="7"/>
      <c r="R37" s="7"/>
      <c r="S37" s="41"/>
      <c r="T37" s="41"/>
      <c r="U37" s="41"/>
      <c r="V37" s="41"/>
      <c r="W37" s="41"/>
    </row>
    <row r="38" spans="1:23" x14ac:dyDescent="0.2">
      <c r="A38" s="27"/>
      <c r="P38" s="64"/>
    </row>
    <row r="39" spans="1:23" x14ac:dyDescent="0.2">
      <c r="A39" s="27"/>
      <c r="P39" s="64"/>
    </row>
    <row r="40" spans="1:23" x14ac:dyDescent="0.2">
      <c r="A40" s="27"/>
      <c r="P40" s="64"/>
    </row>
    <row r="41" spans="1:23" x14ac:dyDescent="0.2">
      <c r="H41" s="23"/>
      <c r="P41" s="64"/>
    </row>
    <row r="42" spans="1:23" x14ac:dyDescent="0.2">
      <c r="J42" s="23"/>
    </row>
    <row r="44" spans="1:23" x14ac:dyDescent="0.2">
      <c r="J44" s="23"/>
    </row>
    <row r="45" spans="1:23" x14ac:dyDescent="0.2">
      <c r="J45" s="23"/>
    </row>
    <row r="46" spans="1:23" x14ac:dyDescent="0.2">
      <c r="J46" s="23"/>
    </row>
    <row r="50" spans="1:23" s="24" customFormat="1" x14ac:dyDescent="0.2">
      <c r="A50" s="29"/>
      <c r="B50" s="1"/>
      <c r="C50" s="1"/>
      <c r="D50" s="1"/>
      <c r="E50" s="1"/>
      <c r="F50" s="1"/>
      <c r="G50" s="1"/>
      <c r="H50" s="1"/>
      <c r="S50" s="31"/>
      <c r="T50" s="31"/>
      <c r="U50" s="31"/>
      <c r="V50" s="31"/>
      <c r="W50" s="31"/>
    </row>
  </sheetData>
  <mergeCells count="3">
    <mergeCell ref="H7:T7"/>
    <mergeCell ref="I8:S8"/>
    <mergeCell ref="D10:W10"/>
  </mergeCells>
  <pageMargins left="0.7" right="0.7" top="0.78740157499999996" bottom="0.78740157499999996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50"/>
  <sheetViews>
    <sheetView showGridLines="0" zoomScaleNormal="100" workbookViewId="0">
      <pane xSplit="3" topLeftCell="D1" activePane="topRight" state="frozen"/>
      <selection activeCell="I20" sqref="I20"/>
      <selection pane="topRight" activeCell="H14" sqref="H14"/>
    </sheetView>
  </sheetViews>
  <sheetFormatPr baseColWidth="10" defaultRowHeight="14.25" x14ac:dyDescent="0.2"/>
  <cols>
    <col min="1" max="1" width="22.28515625" style="31" customWidth="1"/>
    <col min="2" max="2" width="7.28515625" style="24" hidden="1" customWidth="1"/>
    <col min="3" max="3" width="8" style="24" hidden="1" customWidth="1"/>
    <col min="4" max="4" width="11.28515625" style="24" customWidth="1"/>
    <col min="5" max="12" width="14.7109375" style="24" customWidth="1"/>
    <col min="13" max="13" width="15.7109375" style="24" customWidth="1"/>
    <col min="14" max="16384" width="11.42578125" style="31"/>
  </cols>
  <sheetData>
    <row r="1" spans="1:13" x14ac:dyDescent="0.2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"/>
      <c r="B2" s="3"/>
      <c r="C2" s="3"/>
      <c r="D2" s="4" t="s">
        <v>27</v>
      </c>
      <c r="E2" s="3"/>
      <c r="F2" s="3"/>
      <c r="G2" s="3"/>
      <c r="H2" s="3"/>
      <c r="I2" s="3"/>
      <c r="J2" s="3"/>
      <c r="K2" s="3"/>
      <c r="L2" s="4"/>
      <c r="M2" s="3"/>
    </row>
    <row r="3" spans="1:13" ht="15" x14ac:dyDescent="0.2">
      <c r="A3" s="5"/>
      <c r="B3" s="3"/>
      <c r="C3" s="3"/>
      <c r="D3" s="69" t="s">
        <v>35</v>
      </c>
      <c r="E3" s="3"/>
      <c r="F3" s="3"/>
      <c r="G3" s="3"/>
      <c r="H3" s="3"/>
      <c r="I3" s="3"/>
      <c r="J3" s="3"/>
      <c r="K3" s="3"/>
      <c r="L3" s="55"/>
      <c r="M3" s="3"/>
    </row>
    <row r="4" spans="1:13" ht="15" x14ac:dyDescent="0.2">
      <c r="A4" s="5"/>
      <c r="B4" s="3"/>
      <c r="C4" s="3"/>
      <c r="D4" s="69" t="s">
        <v>34</v>
      </c>
      <c r="E4" s="3"/>
      <c r="F4" s="3"/>
      <c r="G4" s="3"/>
      <c r="H4" s="3"/>
      <c r="I4" s="3"/>
      <c r="J4" s="3"/>
      <c r="K4" s="3"/>
      <c r="L4" s="28"/>
      <c r="M4" s="3"/>
    </row>
    <row r="5" spans="1:13" x14ac:dyDescent="0.2">
      <c r="A5" s="4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40" customFormat="1" ht="21.75" customHeight="1" x14ac:dyDescent="0.2">
      <c r="A6" s="37"/>
      <c r="B6" s="38"/>
      <c r="C6" s="38"/>
      <c r="D6" s="107" t="s">
        <v>34</v>
      </c>
      <c r="E6" s="107" t="s">
        <v>38</v>
      </c>
      <c r="F6" s="112" t="s">
        <v>42</v>
      </c>
      <c r="G6" s="113"/>
      <c r="H6" s="107" t="s">
        <v>39</v>
      </c>
      <c r="I6" s="112" t="s">
        <v>42</v>
      </c>
      <c r="J6" s="116"/>
      <c r="K6" s="116"/>
      <c r="L6" s="107" t="s">
        <v>40</v>
      </c>
      <c r="M6" s="103" t="s">
        <v>97</v>
      </c>
    </row>
    <row r="7" spans="1:13" s="40" customFormat="1" ht="16.5" customHeight="1" x14ac:dyDescent="0.2">
      <c r="A7" s="70"/>
      <c r="B7" s="8"/>
      <c r="C7" s="8"/>
      <c r="D7" s="108"/>
      <c r="E7" s="110"/>
      <c r="F7" s="114" t="s">
        <v>42</v>
      </c>
      <c r="G7" s="115"/>
      <c r="H7" s="110"/>
      <c r="I7" s="117"/>
      <c r="J7" s="105"/>
      <c r="K7" s="105"/>
      <c r="L7" s="110"/>
      <c r="M7" s="104"/>
    </row>
    <row r="8" spans="1:13" s="40" customFormat="1" ht="39" customHeight="1" x14ac:dyDescent="0.2">
      <c r="A8" s="43"/>
      <c r="B8" s="44"/>
      <c r="C8" s="45"/>
      <c r="D8" s="109"/>
      <c r="E8" s="111"/>
      <c r="F8" s="72" t="s">
        <v>43</v>
      </c>
      <c r="G8" s="91" t="s">
        <v>44</v>
      </c>
      <c r="H8" s="111"/>
      <c r="I8" s="72" t="s">
        <v>46</v>
      </c>
      <c r="J8" s="71" t="s">
        <v>47</v>
      </c>
      <c r="K8" s="91" t="s">
        <v>45</v>
      </c>
      <c r="L8" s="111"/>
      <c r="M8" s="105"/>
    </row>
    <row r="9" spans="1:13" s="40" customFormat="1" ht="35.25" customHeight="1" x14ac:dyDescent="0.2">
      <c r="A9" s="43"/>
      <c r="B9" s="45"/>
      <c r="C9" s="45"/>
      <c r="D9" s="106">
        <v>43646</v>
      </c>
      <c r="E9" s="106"/>
      <c r="F9" s="106"/>
      <c r="G9" s="106"/>
      <c r="H9" s="106"/>
      <c r="I9" s="106"/>
      <c r="J9" s="106"/>
      <c r="K9" s="106"/>
      <c r="L9" s="106"/>
      <c r="M9" s="106"/>
    </row>
    <row r="10" spans="1:13" ht="6.75" customHeight="1" x14ac:dyDescent="0.2">
      <c r="A10" s="4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0"/>
    </row>
    <row r="11" spans="1:13" x14ac:dyDescent="0.2">
      <c r="A11" s="29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7"/>
    </row>
    <row r="12" spans="1:13" x14ac:dyDescent="0.2">
      <c r="A12" s="22" t="s">
        <v>0</v>
      </c>
      <c r="B12" s="8"/>
      <c r="C12" s="8"/>
      <c r="D12" s="8">
        <v>136377</v>
      </c>
      <c r="E12" s="8">
        <v>78117</v>
      </c>
      <c r="F12" s="8">
        <v>73966</v>
      </c>
      <c r="G12" s="8">
        <v>4151</v>
      </c>
      <c r="H12" s="8">
        <v>23776</v>
      </c>
      <c r="I12" s="8">
        <v>4839</v>
      </c>
      <c r="J12" s="8">
        <v>16768</v>
      </c>
      <c r="K12" s="8">
        <v>2169</v>
      </c>
      <c r="L12" s="30">
        <v>14767</v>
      </c>
      <c r="M12" s="8">
        <v>19717</v>
      </c>
    </row>
    <row r="13" spans="1:13" x14ac:dyDescent="0.2">
      <c r="A13" s="22" t="s">
        <v>1</v>
      </c>
      <c r="B13" s="8"/>
      <c r="C13" s="8"/>
      <c r="D13" s="8">
        <v>33557</v>
      </c>
      <c r="E13" s="8">
        <v>20939</v>
      </c>
      <c r="F13" s="8">
        <v>19808</v>
      </c>
      <c r="G13" s="8">
        <v>1131</v>
      </c>
      <c r="H13" s="8">
        <v>2882</v>
      </c>
      <c r="I13" s="8">
        <v>532</v>
      </c>
      <c r="J13" s="8">
        <v>2130</v>
      </c>
      <c r="K13" s="8">
        <v>220</v>
      </c>
      <c r="L13" s="30">
        <v>4131</v>
      </c>
      <c r="M13" s="8">
        <v>5605</v>
      </c>
    </row>
    <row r="14" spans="1:13" x14ac:dyDescent="0.2">
      <c r="A14" s="22" t="s">
        <v>2</v>
      </c>
      <c r="B14" s="8"/>
      <c r="C14" s="8"/>
      <c r="D14" s="8">
        <v>246603</v>
      </c>
      <c r="E14" s="8">
        <v>138649</v>
      </c>
      <c r="F14" s="8">
        <v>130116</v>
      </c>
      <c r="G14" s="8">
        <v>8533</v>
      </c>
      <c r="H14" s="8">
        <v>42779</v>
      </c>
      <c r="I14" s="8">
        <v>8490</v>
      </c>
      <c r="J14" s="8">
        <v>31736</v>
      </c>
      <c r="K14" s="8">
        <v>2553</v>
      </c>
      <c r="L14" s="30">
        <v>27612</v>
      </c>
      <c r="M14" s="8">
        <v>37563</v>
      </c>
    </row>
    <row r="15" spans="1:13" x14ac:dyDescent="0.2">
      <c r="A15" s="22" t="s">
        <v>3</v>
      </c>
      <c r="B15" s="8"/>
      <c r="C15" s="8"/>
      <c r="D15" s="8">
        <v>175307</v>
      </c>
      <c r="E15" s="8">
        <v>104718</v>
      </c>
      <c r="F15" s="8">
        <v>99505</v>
      </c>
      <c r="G15" s="8">
        <v>5213</v>
      </c>
      <c r="H15" s="8">
        <v>23795</v>
      </c>
      <c r="I15" s="8">
        <v>3927</v>
      </c>
      <c r="J15" s="8">
        <v>18137</v>
      </c>
      <c r="K15" s="8">
        <v>1731</v>
      </c>
      <c r="L15" s="30">
        <v>19025</v>
      </c>
      <c r="M15" s="8">
        <v>27769</v>
      </c>
    </row>
    <row r="16" spans="1:13" x14ac:dyDescent="0.2">
      <c r="A16" s="22" t="s">
        <v>4</v>
      </c>
      <c r="B16" s="8"/>
      <c r="C16" s="8"/>
      <c r="D16" s="8">
        <v>250602</v>
      </c>
      <c r="E16" s="8">
        <v>135938</v>
      </c>
      <c r="F16" s="8">
        <v>127729</v>
      </c>
      <c r="G16" s="8">
        <v>8209</v>
      </c>
      <c r="H16" s="8">
        <v>48854</v>
      </c>
      <c r="I16" s="8">
        <v>8874</v>
      </c>
      <c r="J16" s="8">
        <v>35873</v>
      </c>
      <c r="K16" s="8">
        <v>4107</v>
      </c>
      <c r="L16" s="30">
        <v>31260</v>
      </c>
      <c r="M16" s="8">
        <v>34550</v>
      </c>
    </row>
    <row r="17" spans="1:13" x14ac:dyDescent="0.2">
      <c r="A17" s="22" t="s">
        <v>5</v>
      </c>
      <c r="B17" s="8"/>
      <c r="C17" s="8"/>
      <c r="D17" s="8">
        <v>81580</v>
      </c>
      <c r="E17" s="8">
        <v>49535</v>
      </c>
      <c r="F17" s="8">
        <v>46697</v>
      </c>
      <c r="G17" s="8">
        <v>2838</v>
      </c>
      <c r="H17" s="8">
        <v>9114</v>
      </c>
      <c r="I17" s="8">
        <v>1655</v>
      </c>
      <c r="J17" s="8">
        <v>6881</v>
      </c>
      <c r="K17" s="8">
        <v>578</v>
      </c>
      <c r="L17" s="30">
        <v>10726</v>
      </c>
      <c r="M17" s="8">
        <v>12205</v>
      </c>
    </row>
    <row r="18" spans="1:13" x14ac:dyDescent="0.2">
      <c r="A18" s="22" t="s">
        <v>6</v>
      </c>
      <c r="B18" s="8"/>
      <c r="C18" s="8"/>
      <c r="D18" s="8">
        <v>71165</v>
      </c>
      <c r="E18" s="8">
        <v>43560</v>
      </c>
      <c r="F18" s="8">
        <v>40808</v>
      </c>
      <c r="G18" s="8">
        <v>2752</v>
      </c>
      <c r="H18" s="8">
        <v>8552</v>
      </c>
      <c r="I18" s="8">
        <v>1534</v>
      </c>
      <c r="J18" s="8">
        <v>6429</v>
      </c>
      <c r="K18" s="8">
        <v>589</v>
      </c>
      <c r="L18" s="30">
        <v>7143</v>
      </c>
      <c r="M18" s="8">
        <v>11910</v>
      </c>
    </row>
    <row r="19" spans="1:13" x14ac:dyDescent="0.2">
      <c r="A19" s="22" t="s">
        <v>7</v>
      </c>
      <c r="B19" s="8"/>
      <c r="C19" s="8"/>
      <c r="D19" s="8">
        <v>60428</v>
      </c>
      <c r="E19" s="8">
        <v>37302</v>
      </c>
      <c r="F19" s="8">
        <v>35061</v>
      </c>
      <c r="G19" s="8">
        <v>2241</v>
      </c>
      <c r="H19" s="8">
        <v>6207</v>
      </c>
      <c r="I19" s="8">
        <v>1165</v>
      </c>
      <c r="J19" s="8">
        <v>4559</v>
      </c>
      <c r="K19" s="8">
        <v>483</v>
      </c>
      <c r="L19" s="30">
        <v>7401</v>
      </c>
      <c r="M19" s="8">
        <v>9518</v>
      </c>
    </row>
    <row r="20" spans="1:13" x14ac:dyDescent="0.2">
      <c r="A20" s="22" t="s">
        <v>8</v>
      </c>
      <c r="B20" s="8"/>
      <c r="C20" s="8"/>
      <c r="D20" s="8">
        <v>46007</v>
      </c>
      <c r="E20" s="8">
        <v>27771</v>
      </c>
      <c r="F20" s="8">
        <v>26408</v>
      </c>
      <c r="G20" s="8">
        <v>1363</v>
      </c>
      <c r="H20" s="8">
        <v>5227</v>
      </c>
      <c r="I20" s="8">
        <v>881</v>
      </c>
      <c r="J20" s="8">
        <v>3949</v>
      </c>
      <c r="K20" s="8">
        <v>397</v>
      </c>
      <c r="L20" s="30">
        <v>5468</v>
      </c>
      <c r="M20" s="8">
        <v>7541</v>
      </c>
    </row>
    <row r="21" spans="1:13" x14ac:dyDescent="0.2">
      <c r="A21" s="22" t="s">
        <v>9</v>
      </c>
      <c r="B21" s="8"/>
      <c r="C21" s="8"/>
      <c r="D21" s="8">
        <v>59416</v>
      </c>
      <c r="E21" s="8">
        <v>34362</v>
      </c>
      <c r="F21" s="8">
        <v>32246</v>
      </c>
      <c r="G21" s="8">
        <v>2116</v>
      </c>
      <c r="H21" s="8">
        <v>10283</v>
      </c>
      <c r="I21" s="8">
        <v>1801</v>
      </c>
      <c r="J21" s="8">
        <v>7798</v>
      </c>
      <c r="K21" s="8">
        <v>684</v>
      </c>
      <c r="L21" s="30">
        <v>6709</v>
      </c>
      <c r="M21" s="8">
        <v>8062</v>
      </c>
    </row>
    <row r="22" spans="1:13" x14ac:dyDescent="0.2">
      <c r="A22" s="22" t="s">
        <v>10</v>
      </c>
      <c r="B22" s="8"/>
      <c r="C22" s="8"/>
      <c r="D22" s="8">
        <v>66327</v>
      </c>
      <c r="E22" s="8">
        <v>40000</v>
      </c>
      <c r="F22" s="8">
        <v>37362</v>
      </c>
      <c r="G22" s="8">
        <v>2638</v>
      </c>
      <c r="H22" s="8">
        <v>7189</v>
      </c>
      <c r="I22" s="8">
        <v>1234</v>
      </c>
      <c r="J22" s="8">
        <v>5434</v>
      </c>
      <c r="K22" s="8">
        <v>521</v>
      </c>
      <c r="L22" s="30">
        <v>8726</v>
      </c>
      <c r="M22" s="8">
        <v>10412</v>
      </c>
    </row>
    <row r="23" spans="1:13" x14ac:dyDescent="0.2">
      <c r="A23" s="51" t="s">
        <v>11</v>
      </c>
      <c r="B23" s="8"/>
      <c r="C23" s="8"/>
      <c r="D23" s="17">
        <v>1227369</v>
      </c>
      <c r="E23" s="17">
        <v>710891</v>
      </c>
      <c r="F23" s="17">
        <v>669706</v>
      </c>
      <c r="G23" s="17">
        <v>41185</v>
      </c>
      <c r="H23" s="17">
        <v>188658</v>
      </c>
      <c r="I23" s="17">
        <v>34932</v>
      </c>
      <c r="J23" s="17">
        <v>139694</v>
      </c>
      <c r="K23" s="17">
        <v>14032</v>
      </c>
      <c r="L23" s="17">
        <v>142968</v>
      </c>
      <c r="M23" s="17">
        <v>184852</v>
      </c>
    </row>
    <row r="24" spans="1:13" x14ac:dyDescent="0.2">
      <c r="A24" s="22" t="s">
        <v>12</v>
      </c>
      <c r="B24" s="8"/>
      <c r="C24" s="8"/>
      <c r="D24" s="8">
        <v>109992</v>
      </c>
      <c r="E24" s="8">
        <v>69505</v>
      </c>
      <c r="F24" s="8">
        <v>64707</v>
      </c>
      <c r="G24" s="8">
        <v>4798</v>
      </c>
      <c r="H24" s="8">
        <v>13246</v>
      </c>
      <c r="I24" s="8">
        <v>2265</v>
      </c>
      <c r="J24" s="8">
        <v>10052</v>
      </c>
      <c r="K24" s="8">
        <v>929</v>
      </c>
      <c r="L24" s="30">
        <v>10528</v>
      </c>
      <c r="M24" s="8">
        <v>16713</v>
      </c>
    </row>
    <row r="25" spans="1:13" x14ac:dyDescent="0.2">
      <c r="A25" s="22" t="s">
        <v>13</v>
      </c>
      <c r="B25" s="8"/>
      <c r="C25" s="8"/>
      <c r="D25" s="8">
        <v>171583</v>
      </c>
      <c r="E25" s="8">
        <v>108819</v>
      </c>
      <c r="F25" s="8">
        <v>102624</v>
      </c>
      <c r="G25" s="8">
        <v>6195</v>
      </c>
      <c r="H25" s="8">
        <v>17538</v>
      </c>
      <c r="I25" s="8">
        <v>2665</v>
      </c>
      <c r="J25" s="8">
        <v>13575</v>
      </c>
      <c r="K25" s="8">
        <v>1298</v>
      </c>
      <c r="L25" s="30">
        <v>22065</v>
      </c>
      <c r="M25" s="8">
        <v>23161</v>
      </c>
    </row>
    <row r="26" spans="1:13" x14ac:dyDescent="0.2">
      <c r="A26" s="22" t="s">
        <v>14</v>
      </c>
      <c r="B26" s="8"/>
      <c r="C26" s="8"/>
      <c r="D26" s="8">
        <v>133128</v>
      </c>
      <c r="E26" s="8">
        <v>83712</v>
      </c>
      <c r="F26" s="8">
        <v>78726</v>
      </c>
      <c r="G26" s="8">
        <v>4986</v>
      </c>
      <c r="H26" s="8">
        <v>13145</v>
      </c>
      <c r="I26" s="8">
        <v>2640</v>
      </c>
      <c r="J26" s="8">
        <v>9681</v>
      </c>
      <c r="K26" s="8">
        <v>824</v>
      </c>
      <c r="L26" s="30">
        <v>15728</v>
      </c>
      <c r="M26" s="8">
        <v>20543</v>
      </c>
    </row>
    <row r="27" spans="1:13" x14ac:dyDescent="0.2">
      <c r="A27" s="22" t="s">
        <v>15</v>
      </c>
      <c r="B27" s="8"/>
      <c r="C27" s="8"/>
      <c r="D27" s="8">
        <v>138260</v>
      </c>
      <c r="E27" s="8">
        <v>89367</v>
      </c>
      <c r="F27" s="8">
        <v>83425</v>
      </c>
      <c r="G27" s="8">
        <v>5942</v>
      </c>
      <c r="H27" s="8">
        <v>13786</v>
      </c>
      <c r="I27" s="8">
        <v>2502</v>
      </c>
      <c r="J27" s="8">
        <v>10322</v>
      </c>
      <c r="K27" s="8">
        <v>962</v>
      </c>
      <c r="L27" s="30">
        <v>16891</v>
      </c>
      <c r="M27" s="8">
        <v>18216</v>
      </c>
    </row>
    <row r="28" spans="1:13" ht="16.5" customHeight="1" x14ac:dyDescent="0.2">
      <c r="A28" s="51" t="s">
        <v>24</v>
      </c>
      <c r="B28" s="8"/>
      <c r="C28" s="8"/>
      <c r="D28" s="17">
        <v>552963</v>
      </c>
      <c r="E28" s="17">
        <v>351403</v>
      </c>
      <c r="F28" s="17">
        <v>329482</v>
      </c>
      <c r="G28" s="17">
        <v>21921</v>
      </c>
      <c r="H28" s="17">
        <v>57715</v>
      </c>
      <c r="I28" s="17">
        <v>10072</v>
      </c>
      <c r="J28" s="17">
        <v>43630</v>
      </c>
      <c r="K28" s="17">
        <v>4013</v>
      </c>
      <c r="L28" s="17">
        <v>65212</v>
      </c>
      <c r="M28" s="17">
        <v>78633</v>
      </c>
    </row>
    <row r="29" spans="1:13" ht="51.75" customHeight="1" x14ac:dyDescent="0.2">
      <c r="A29" s="52" t="s">
        <v>16</v>
      </c>
      <c r="B29" s="12"/>
      <c r="C29" s="13"/>
      <c r="D29" s="18">
        <v>1780332</v>
      </c>
      <c r="E29" s="18">
        <f>E23+E28</f>
        <v>1062294</v>
      </c>
      <c r="F29" s="18">
        <f t="shared" ref="F29:M29" si="0">F23+F28</f>
        <v>999188</v>
      </c>
      <c r="G29" s="18">
        <f t="shared" si="0"/>
        <v>63106</v>
      </c>
      <c r="H29" s="18">
        <f t="shared" si="0"/>
        <v>246373</v>
      </c>
      <c r="I29" s="18">
        <f t="shared" si="0"/>
        <v>45004</v>
      </c>
      <c r="J29" s="18">
        <f t="shared" si="0"/>
        <v>183324</v>
      </c>
      <c r="K29" s="18">
        <f t="shared" si="0"/>
        <v>18045</v>
      </c>
      <c r="L29" s="18">
        <f t="shared" si="0"/>
        <v>208180</v>
      </c>
      <c r="M29" s="18">
        <f t="shared" si="0"/>
        <v>263485</v>
      </c>
    </row>
    <row r="30" spans="1:13" x14ac:dyDescent="0.2">
      <c r="A30" s="52" t="s">
        <v>17</v>
      </c>
      <c r="B30" s="15"/>
      <c r="C30" s="13"/>
      <c r="D30" s="13">
        <v>6976079</v>
      </c>
      <c r="E30" s="13">
        <v>4114335</v>
      </c>
      <c r="F30" s="13">
        <v>3819136</v>
      </c>
      <c r="G30" s="13">
        <v>295199</v>
      </c>
      <c r="H30" s="13">
        <v>1090847</v>
      </c>
      <c r="I30" s="13">
        <v>211693</v>
      </c>
      <c r="J30" s="13">
        <v>801211</v>
      </c>
      <c r="K30" s="13">
        <v>77943</v>
      </c>
      <c r="L30" s="14">
        <v>764337</v>
      </c>
      <c r="M30" s="13">
        <v>1006560</v>
      </c>
    </row>
    <row r="31" spans="1:13" x14ac:dyDescent="0.2">
      <c r="A31" s="53" t="s">
        <v>22</v>
      </c>
      <c r="B31" s="17"/>
      <c r="C31" s="18"/>
      <c r="D31" s="57">
        <v>5195747</v>
      </c>
      <c r="E31" s="57">
        <v>2341150</v>
      </c>
      <c r="F31" s="57">
        <v>2819948</v>
      </c>
      <c r="G31" s="57">
        <v>232093</v>
      </c>
      <c r="H31" s="57">
        <v>655816</v>
      </c>
      <c r="I31" s="57">
        <v>131757</v>
      </c>
      <c r="J31" s="57">
        <v>617887</v>
      </c>
      <c r="K31" s="57">
        <v>45866</v>
      </c>
      <c r="L31" s="30">
        <v>413189</v>
      </c>
      <c r="M31" s="57">
        <v>743075</v>
      </c>
    </row>
    <row r="32" spans="1:13" ht="6.75" customHeight="1" x14ac:dyDescent="0.2">
      <c r="A32" s="22"/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  <c r="M32" s="8"/>
    </row>
    <row r="33" spans="1:13" s="40" customFormat="1" x14ac:dyDescent="0.2">
      <c r="A33" s="1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x14ac:dyDescent="0.2">
      <c r="A35" s="22" t="s">
        <v>18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x14ac:dyDescent="0.2">
      <c r="A36" s="25" t="s">
        <v>19</v>
      </c>
    </row>
    <row r="37" spans="1:13" x14ac:dyDescent="0.2">
      <c r="A37" s="26" t="s">
        <v>99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">
      <c r="A38" s="27"/>
    </row>
    <row r="39" spans="1:13" x14ac:dyDescent="0.2">
      <c r="A39" s="27"/>
    </row>
    <row r="40" spans="1:13" x14ac:dyDescent="0.2">
      <c r="A40" s="27"/>
    </row>
    <row r="41" spans="1:13" x14ac:dyDescent="0.2">
      <c r="L41" s="23"/>
    </row>
    <row r="50" spans="1:13" x14ac:dyDescent="0.2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8">
    <mergeCell ref="M6:M8"/>
    <mergeCell ref="D9:M9"/>
    <mergeCell ref="D6:D8"/>
    <mergeCell ref="E6:E8"/>
    <mergeCell ref="F6:G7"/>
    <mergeCell ref="H6:H8"/>
    <mergeCell ref="I6:K7"/>
    <mergeCell ref="L6:L8"/>
  </mergeCells>
  <pageMargins left="0.7" right="0.7" top="0.78740157499999996" bottom="0.78740157499999996" header="0.3" footer="0.3"/>
  <pageSetup paperSize="9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50"/>
  <sheetViews>
    <sheetView showGridLines="0" zoomScaleNormal="100" workbookViewId="0">
      <pane xSplit="3" topLeftCell="D1" activePane="topRight" state="frozen"/>
      <selection activeCell="I20" sqref="I20"/>
      <selection pane="topRight" activeCell="H20" sqref="H20"/>
    </sheetView>
  </sheetViews>
  <sheetFormatPr baseColWidth="10" defaultRowHeight="14.25" x14ac:dyDescent="0.2"/>
  <cols>
    <col min="1" max="1" width="22.28515625" style="31" customWidth="1"/>
    <col min="2" max="2" width="7.28515625" style="24" hidden="1" customWidth="1"/>
    <col min="3" max="3" width="8" style="24" hidden="1" customWidth="1"/>
    <col min="4" max="4" width="11.28515625" style="24" customWidth="1"/>
    <col min="5" max="12" width="14.7109375" style="24" customWidth="1"/>
    <col min="13" max="13" width="15.85546875" style="24" customWidth="1"/>
    <col min="14" max="16384" width="11.42578125" style="31"/>
  </cols>
  <sheetData>
    <row r="1" spans="1:13" x14ac:dyDescent="0.2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"/>
      <c r="B2" s="3"/>
      <c r="C2" s="3"/>
      <c r="D2" s="4" t="s">
        <v>27</v>
      </c>
      <c r="E2" s="3"/>
      <c r="F2" s="3"/>
      <c r="G2" s="3"/>
      <c r="H2" s="3"/>
      <c r="I2" s="3"/>
      <c r="J2" s="3"/>
      <c r="K2" s="3"/>
      <c r="L2" s="4"/>
      <c r="M2" s="3"/>
    </row>
    <row r="3" spans="1:13" ht="15" x14ac:dyDescent="0.2">
      <c r="A3" s="5"/>
      <c r="B3" s="3"/>
      <c r="C3" s="3"/>
      <c r="D3" s="69" t="s">
        <v>35</v>
      </c>
      <c r="E3" s="3"/>
      <c r="F3" s="3"/>
      <c r="G3" s="3"/>
      <c r="H3" s="3"/>
      <c r="I3" s="3"/>
      <c r="J3" s="3"/>
      <c r="K3" s="3"/>
      <c r="L3" s="55"/>
      <c r="M3" s="3"/>
    </row>
    <row r="4" spans="1:13" ht="15" x14ac:dyDescent="0.2">
      <c r="A4" s="5"/>
      <c r="B4" s="3"/>
      <c r="C4" s="3"/>
      <c r="D4" s="69" t="s">
        <v>36</v>
      </c>
      <c r="E4" s="3"/>
      <c r="F4" s="3"/>
      <c r="G4" s="3"/>
      <c r="H4" s="3"/>
      <c r="I4" s="3"/>
      <c r="J4" s="3"/>
      <c r="K4" s="3"/>
      <c r="L4" s="28"/>
      <c r="M4" s="3"/>
    </row>
    <row r="5" spans="1:13" x14ac:dyDescent="0.2">
      <c r="A5" s="4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40" customFormat="1" ht="21.75" customHeight="1" x14ac:dyDescent="0.2">
      <c r="A6" s="37"/>
      <c r="B6" s="38"/>
      <c r="C6" s="38"/>
      <c r="D6" s="107" t="s">
        <v>34</v>
      </c>
      <c r="E6" s="107" t="s">
        <v>38</v>
      </c>
      <c r="F6" s="112" t="s">
        <v>42</v>
      </c>
      <c r="G6" s="113"/>
      <c r="H6" s="107" t="s">
        <v>39</v>
      </c>
      <c r="I6" s="112" t="s">
        <v>42</v>
      </c>
      <c r="J6" s="116"/>
      <c r="K6" s="116"/>
      <c r="L6" s="107" t="s">
        <v>40</v>
      </c>
      <c r="M6" s="103" t="s">
        <v>98</v>
      </c>
    </row>
    <row r="7" spans="1:13" s="40" customFormat="1" ht="16.5" customHeight="1" x14ac:dyDescent="0.2">
      <c r="A7" s="70"/>
      <c r="B7" s="8"/>
      <c r="C7" s="8"/>
      <c r="D7" s="108"/>
      <c r="E7" s="110"/>
      <c r="F7" s="114" t="s">
        <v>42</v>
      </c>
      <c r="G7" s="115"/>
      <c r="H7" s="110"/>
      <c r="I7" s="117"/>
      <c r="J7" s="105"/>
      <c r="K7" s="105"/>
      <c r="L7" s="110"/>
      <c r="M7" s="104"/>
    </row>
    <row r="8" spans="1:13" s="40" customFormat="1" ht="39" customHeight="1" x14ac:dyDescent="0.2">
      <c r="A8" s="43"/>
      <c r="B8" s="44"/>
      <c r="C8" s="45"/>
      <c r="D8" s="109"/>
      <c r="E8" s="111"/>
      <c r="F8" s="72" t="s">
        <v>43</v>
      </c>
      <c r="G8" s="73" t="s">
        <v>44</v>
      </c>
      <c r="H8" s="111"/>
      <c r="I8" s="72" t="s">
        <v>46</v>
      </c>
      <c r="J8" s="71" t="s">
        <v>47</v>
      </c>
      <c r="K8" s="73" t="s">
        <v>45</v>
      </c>
      <c r="L8" s="111"/>
      <c r="M8" s="105"/>
    </row>
    <row r="9" spans="1:13" s="40" customFormat="1" ht="35.25" customHeight="1" x14ac:dyDescent="0.2">
      <c r="A9" s="43"/>
      <c r="B9" s="45"/>
      <c r="C9" s="45"/>
      <c r="D9" s="106">
        <v>43646</v>
      </c>
      <c r="E9" s="106"/>
      <c r="F9" s="106"/>
      <c r="G9" s="106"/>
      <c r="H9" s="106"/>
      <c r="I9" s="106"/>
      <c r="J9" s="106"/>
      <c r="K9" s="106"/>
      <c r="L9" s="106"/>
      <c r="M9" s="106"/>
    </row>
    <row r="10" spans="1:13" ht="6.75" customHeight="1" x14ac:dyDescent="0.2">
      <c r="A10" s="4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0"/>
    </row>
    <row r="11" spans="1:13" x14ac:dyDescent="0.2">
      <c r="A11" s="29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7"/>
    </row>
    <row r="12" spans="1:13" x14ac:dyDescent="0.2">
      <c r="A12" s="22" t="s">
        <v>0</v>
      </c>
      <c r="B12" s="8"/>
      <c r="C12" s="8"/>
      <c r="D12" s="8">
        <v>71802</v>
      </c>
      <c r="E12" s="8">
        <v>39293</v>
      </c>
      <c r="F12" s="8">
        <v>36210</v>
      </c>
      <c r="G12" s="8">
        <v>3083</v>
      </c>
      <c r="H12" s="8">
        <v>12863</v>
      </c>
      <c r="I12" s="8">
        <v>2477</v>
      </c>
      <c r="J12" s="8">
        <v>9148</v>
      </c>
      <c r="K12" s="8">
        <v>1238</v>
      </c>
      <c r="L12" s="30">
        <v>8489</v>
      </c>
      <c r="M12" s="8">
        <v>11157</v>
      </c>
    </row>
    <row r="13" spans="1:13" x14ac:dyDescent="0.2">
      <c r="A13" s="22" t="s">
        <v>1</v>
      </c>
      <c r="B13" s="8"/>
      <c r="C13" s="8"/>
      <c r="D13" s="8">
        <v>18587</v>
      </c>
      <c r="E13" s="8">
        <v>11138</v>
      </c>
      <c r="F13" s="8">
        <v>10278</v>
      </c>
      <c r="G13" s="8">
        <v>860</v>
      </c>
      <c r="H13" s="8">
        <v>1427</v>
      </c>
      <c r="I13" s="8">
        <v>212</v>
      </c>
      <c r="J13" s="8">
        <v>1091</v>
      </c>
      <c r="K13" s="8">
        <v>124</v>
      </c>
      <c r="L13" s="30">
        <v>2522</v>
      </c>
      <c r="M13" s="8">
        <v>3500</v>
      </c>
    </row>
    <row r="14" spans="1:13" x14ac:dyDescent="0.2">
      <c r="A14" s="22" t="s">
        <v>2</v>
      </c>
      <c r="B14" s="8"/>
      <c r="C14" s="8"/>
      <c r="D14" s="8">
        <v>132989</v>
      </c>
      <c r="E14" s="8">
        <v>69977</v>
      </c>
      <c r="F14" s="8">
        <v>63718</v>
      </c>
      <c r="G14" s="8">
        <v>6259</v>
      </c>
      <c r="H14" s="8">
        <v>25120</v>
      </c>
      <c r="I14" s="8">
        <v>4667</v>
      </c>
      <c r="J14" s="8">
        <v>18815</v>
      </c>
      <c r="K14" s="8">
        <v>1638</v>
      </c>
      <c r="L14" s="30">
        <v>16122</v>
      </c>
      <c r="M14" s="8">
        <v>21770</v>
      </c>
    </row>
    <row r="15" spans="1:13" x14ac:dyDescent="0.2">
      <c r="A15" s="22" t="s">
        <v>3</v>
      </c>
      <c r="B15" s="8"/>
      <c r="C15" s="8"/>
      <c r="D15" s="8">
        <v>103273</v>
      </c>
      <c r="E15" s="8">
        <v>59447</v>
      </c>
      <c r="F15" s="8">
        <v>55401</v>
      </c>
      <c r="G15" s="8">
        <v>4046</v>
      </c>
      <c r="H15" s="8">
        <v>14402</v>
      </c>
      <c r="I15" s="8">
        <v>2068</v>
      </c>
      <c r="J15" s="8">
        <v>11168</v>
      </c>
      <c r="K15" s="8">
        <v>1166</v>
      </c>
      <c r="L15" s="30">
        <v>12069</v>
      </c>
      <c r="M15" s="8">
        <v>17355</v>
      </c>
    </row>
    <row r="16" spans="1:13" x14ac:dyDescent="0.2">
      <c r="A16" s="22" t="s">
        <v>4</v>
      </c>
      <c r="B16" s="8"/>
      <c r="C16" s="8"/>
      <c r="D16" s="8">
        <v>131405</v>
      </c>
      <c r="E16" s="8">
        <v>66447</v>
      </c>
      <c r="F16" s="8">
        <v>60616</v>
      </c>
      <c r="G16" s="8">
        <v>5831</v>
      </c>
      <c r="H16" s="8">
        <v>27421</v>
      </c>
      <c r="I16" s="8">
        <v>4426</v>
      </c>
      <c r="J16" s="8">
        <v>20440</v>
      </c>
      <c r="K16" s="8">
        <v>2555</v>
      </c>
      <c r="L16" s="30">
        <v>18587</v>
      </c>
      <c r="M16" s="8">
        <v>18950</v>
      </c>
    </row>
    <row r="17" spans="1:13" x14ac:dyDescent="0.2">
      <c r="A17" s="22" t="s">
        <v>5</v>
      </c>
      <c r="B17" s="8"/>
      <c r="C17" s="8"/>
      <c r="D17" s="8">
        <v>44189</v>
      </c>
      <c r="E17" s="8">
        <v>25787</v>
      </c>
      <c r="F17" s="8">
        <v>23609</v>
      </c>
      <c r="G17" s="8">
        <v>2178</v>
      </c>
      <c r="H17" s="8">
        <v>5014</v>
      </c>
      <c r="I17" s="8">
        <v>800</v>
      </c>
      <c r="J17" s="8">
        <v>3872</v>
      </c>
      <c r="K17" s="8">
        <v>342</v>
      </c>
      <c r="L17" s="30">
        <v>6219</v>
      </c>
      <c r="M17" s="8">
        <v>7169</v>
      </c>
    </row>
    <row r="18" spans="1:13" x14ac:dyDescent="0.2">
      <c r="A18" s="22" t="s">
        <v>6</v>
      </c>
      <c r="B18" s="8"/>
      <c r="C18" s="8"/>
      <c r="D18" s="8">
        <v>39284</v>
      </c>
      <c r="E18" s="8">
        <v>23590</v>
      </c>
      <c r="F18" s="8">
        <v>21520</v>
      </c>
      <c r="G18" s="8">
        <v>2070</v>
      </c>
      <c r="H18" s="8">
        <v>4409</v>
      </c>
      <c r="I18" s="8">
        <v>706</v>
      </c>
      <c r="J18" s="8">
        <v>3359</v>
      </c>
      <c r="K18" s="8">
        <v>344</v>
      </c>
      <c r="L18" s="30">
        <v>4139</v>
      </c>
      <c r="M18" s="8">
        <v>7146</v>
      </c>
    </row>
    <row r="19" spans="1:13" x14ac:dyDescent="0.2">
      <c r="A19" s="22" t="s">
        <v>7</v>
      </c>
      <c r="B19" s="8"/>
      <c r="C19" s="8"/>
      <c r="D19" s="8">
        <v>32035</v>
      </c>
      <c r="E19" s="8">
        <v>18542</v>
      </c>
      <c r="F19" s="8">
        <v>16967</v>
      </c>
      <c r="G19" s="8">
        <v>1575</v>
      </c>
      <c r="H19" s="8">
        <v>3142</v>
      </c>
      <c r="I19" s="8">
        <v>551</v>
      </c>
      <c r="J19" s="8">
        <v>2314</v>
      </c>
      <c r="K19" s="8">
        <v>277</v>
      </c>
      <c r="L19" s="30">
        <v>4564</v>
      </c>
      <c r="M19" s="8">
        <v>5787</v>
      </c>
    </row>
    <row r="20" spans="1:13" x14ac:dyDescent="0.2">
      <c r="A20" s="22" t="s">
        <v>8</v>
      </c>
      <c r="B20" s="8"/>
      <c r="C20" s="8"/>
      <c r="D20" s="8">
        <v>24847</v>
      </c>
      <c r="E20" s="8">
        <v>14428</v>
      </c>
      <c r="F20" s="8">
        <v>13373</v>
      </c>
      <c r="G20" s="8">
        <v>1055</v>
      </c>
      <c r="H20" s="8">
        <v>2759</v>
      </c>
      <c r="I20" s="8">
        <v>393</v>
      </c>
      <c r="J20" s="8">
        <v>2109</v>
      </c>
      <c r="K20" s="8">
        <v>257</v>
      </c>
      <c r="L20" s="30">
        <v>3181</v>
      </c>
      <c r="M20" s="8">
        <v>4479</v>
      </c>
    </row>
    <row r="21" spans="1:13" x14ac:dyDescent="0.2">
      <c r="A21" s="22" t="s">
        <v>9</v>
      </c>
      <c r="B21" s="8"/>
      <c r="C21" s="8"/>
      <c r="D21" s="8">
        <v>33728</v>
      </c>
      <c r="E21" s="8">
        <v>18534</v>
      </c>
      <c r="F21" s="8">
        <v>16983</v>
      </c>
      <c r="G21" s="8">
        <v>1551</v>
      </c>
      <c r="H21" s="8">
        <v>6157</v>
      </c>
      <c r="I21" s="8">
        <v>938</v>
      </c>
      <c r="J21" s="8">
        <v>4757</v>
      </c>
      <c r="K21" s="8">
        <v>462</v>
      </c>
      <c r="L21" s="30">
        <v>3960</v>
      </c>
      <c r="M21" s="8">
        <v>5077</v>
      </c>
    </row>
    <row r="22" spans="1:13" x14ac:dyDescent="0.2">
      <c r="A22" s="22" t="s">
        <v>10</v>
      </c>
      <c r="B22" s="8"/>
      <c r="C22" s="8"/>
      <c r="D22" s="8">
        <v>35254</v>
      </c>
      <c r="E22" s="8">
        <v>20697</v>
      </c>
      <c r="F22" s="8">
        <v>18766</v>
      </c>
      <c r="G22" s="8">
        <v>1931</v>
      </c>
      <c r="H22" s="8">
        <v>3928</v>
      </c>
      <c r="I22" s="8">
        <v>574</v>
      </c>
      <c r="J22" s="8">
        <v>3024</v>
      </c>
      <c r="K22" s="8">
        <v>330</v>
      </c>
      <c r="L22" s="30">
        <v>5154</v>
      </c>
      <c r="M22" s="8">
        <v>5475</v>
      </c>
    </row>
    <row r="23" spans="1:13" x14ac:dyDescent="0.2">
      <c r="A23" s="51" t="s">
        <v>11</v>
      </c>
      <c r="B23" s="8"/>
      <c r="C23" s="8"/>
      <c r="D23" s="17">
        <v>667393</v>
      </c>
      <c r="E23" s="17">
        <v>367880</v>
      </c>
      <c r="F23" s="17">
        <v>337441</v>
      </c>
      <c r="G23" s="17">
        <v>30439</v>
      </c>
      <c r="H23" s="17">
        <v>106642</v>
      </c>
      <c r="I23" s="17">
        <v>17812</v>
      </c>
      <c r="J23" s="17">
        <v>80097</v>
      </c>
      <c r="K23" s="17">
        <v>8733</v>
      </c>
      <c r="L23" s="17">
        <v>85006</v>
      </c>
      <c r="M23" s="17">
        <v>107865</v>
      </c>
    </row>
    <row r="24" spans="1:13" x14ac:dyDescent="0.2">
      <c r="A24" s="22" t="s">
        <v>12</v>
      </c>
      <c r="B24" s="8"/>
      <c r="C24" s="8"/>
      <c r="D24" s="8">
        <v>62269</v>
      </c>
      <c r="E24" s="8">
        <v>38262</v>
      </c>
      <c r="F24" s="8">
        <v>34510</v>
      </c>
      <c r="G24" s="8">
        <v>3752</v>
      </c>
      <c r="H24" s="8">
        <v>7376</v>
      </c>
      <c r="I24" s="8">
        <v>1180</v>
      </c>
      <c r="J24" s="8">
        <v>5615</v>
      </c>
      <c r="K24" s="8">
        <v>581</v>
      </c>
      <c r="L24" s="30">
        <v>6408</v>
      </c>
      <c r="M24" s="8">
        <v>10223</v>
      </c>
    </row>
    <row r="25" spans="1:13" x14ac:dyDescent="0.2">
      <c r="A25" s="22" t="s">
        <v>13</v>
      </c>
      <c r="B25" s="8"/>
      <c r="C25" s="8"/>
      <c r="D25" s="8">
        <v>89473</v>
      </c>
      <c r="E25" s="8">
        <v>54015</v>
      </c>
      <c r="F25" s="8">
        <v>49289</v>
      </c>
      <c r="G25" s="8">
        <v>4726</v>
      </c>
      <c r="H25" s="8">
        <v>8894</v>
      </c>
      <c r="I25" s="8">
        <v>1156</v>
      </c>
      <c r="J25" s="8">
        <v>6984</v>
      </c>
      <c r="K25" s="8">
        <v>754</v>
      </c>
      <c r="L25" s="30">
        <v>13459</v>
      </c>
      <c r="M25" s="8">
        <v>13105</v>
      </c>
    </row>
    <row r="26" spans="1:13" x14ac:dyDescent="0.2">
      <c r="A26" s="22" t="s">
        <v>14</v>
      </c>
      <c r="B26" s="8"/>
      <c r="C26" s="8"/>
      <c r="D26" s="8">
        <v>74500</v>
      </c>
      <c r="E26" s="8">
        <v>45140</v>
      </c>
      <c r="F26" s="8">
        <v>41296</v>
      </c>
      <c r="G26" s="8">
        <v>3844</v>
      </c>
      <c r="H26" s="8">
        <v>7124</v>
      </c>
      <c r="I26" s="8">
        <v>1394</v>
      </c>
      <c r="J26" s="8">
        <v>5209</v>
      </c>
      <c r="K26" s="8">
        <v>521</v>
      </c>
      <c r="L26" s="30">
        <v>9542</v>
      </c>
      <c r="M26" s="8">
        <v>12694</v>
      </c>
    </row>
    <row r="27" spans="1:13" x14ac:dyDescent="0.2">
      <c r="A27" s="22" t="s">
        <v>15</v>
      </c>
      <c r="B27" s="8"/>
      <c r="C27" s="8"/>
      <c r="D27" s="8">
        <v>72096</v>
      </c>
      <c r="E27" s="8">
        <v>44818</v>
      </c>
      <c r="F27" s="8">
        <v>40232</v>
      </c>
      <c r="G27" s="8">
        <v>4586</v>
      </c>
      <c r="H27" s="8">
        <v>7165</v>
      </c>
      <c r="I27" s="8">
        <v>1231</v>
      </c>
      <c r="J27" s="8">
        <v>5351</v>
      </c>
      <c r="K27" s="8">
        <v>583</v>
      </c>
      <c r="L27" s="30">
        <v>9821</v>
      </c>
      <c r="M27" s="8">
        <v>10292</v>
      </c>
    </row>
    <row r="28" spans="1:13" ht="16.5" customHeight="1" x14ac:dyDescent="0.2">
      <c r="A28" s="51" t="s">
        <v>24</v>
      </c>
      <c r="B28" s="8"/>
      <c r="C28" s="8"/>
      <c r="D28" s="17">
        <v>298338</v>
      </c>
      <c r="E28" s="17">
        <v>182235</v>
      </c>
      <c r="F28" s="17">
        <v>165327</v>
      </c>
      <c r="G28" s="17">
        <v>16908</v>
      </c>
      <c r="H28" s="17">
        <v>30559</v>
      </c>
      <c r="I28" s="17">
        <v>4961</v>
      </c>
      <c r="J28" s="17">
        <v>23159</v>
      </c>
      <c r="K28" s="17">
        <v>2439</v>
      </c>
      <c r="L28" s="17">
        <v>39230</v>
      </c>
      <c r="M28" s="17">
        <v>46314</v>
      </c>
    </row>
    <row r="29" spans="1:13" ht="51.75" customHeight="1" x14ac:dyDescent="0.2">
      <c r="A29" s="52" t="s">
        <v>16</v>
      </c>
      <c r="B29" s="12"/>
      <c r="C29" s="13"/>
      <c r="D29" s="18">
        <v>965731</v>
      </c>
      <c r="E29" s="18">
        <f>E23+E28</f>
        <v>550115</v>
      </c>
      <c r="F29" s="18">
        <f t="shared" ref="F29:M29" si="0">F23+F28</f>
        <v>502768</v>
      </c>
      <c r="G29" s="18">
        <f t="shared" si="0"/>
        <v>47347</v>
      </c>
      <c r="H29" s="18">
        <f t="shared" si="0"/>
        <v>137201</v>
      </c>
      <c r="I29" s="18">
        <f t="shared" si="0"/>
        <v>22773</v>
      </c>
      <c r="J29" s="18">
        <f t="shared" si="0"/>
        <v>103256</v>
      </c>
      <c r="K29" s="18">
        <f t="shared" si="0"/>
        <v>11172</v>
      </c>
      <c r="L29" s="18">
        <f t="shared" si="0"/>
        <v>124236</v>
      </c>
      <c r="M29" s="18">
        <f t="shared" si="0"/>
        <v>154179</v>
      </c>
    </row>
    <row r="30" spans="1:13" x14ac:dyDescent="0.2">
      <c r="A30" s="52" t="s">
        <v>17</v>
      </c>
      <c r="B30" s="15"/>
      <c r="C30" s="13"/>
      <c r="D30" s="13">
        <v>3822088</v>
      </c>
      <c r="E30" s="13">
        <v>2174637</v>
      </c>
      <c r="F30" s="13">
        <v>1950500</v>
      </c>
      <c r="G30" s="13">
        <v>224137</v>
      </c>
      <c r="H30" s="13">
        <v>599247</v>
      </c>
      <c r="I30" s="13">
        <v>107747</v>
      </c>
      <c r="J30" s="13">
        <v>443973</v>
      </c>
      <c r="K30" s="13">
        <v>47527</v>
      </c>
      <c r="L30" s="14">
        <v>452363</v>
      </c>
      <c r="M30" s="13">
        <v>595841</v>
      </c>
    </row>
    <row r="31" spans="1:13" x14ac:dyDescent="0.2">
      <c r="A31" s="53" t="s">
        <v>22</v>
      </c>
      <c r="B31" s="17"/>
      <c r="C31" s="18"/>
      <c r="D31" s="57">
        <v>2856357</v>
      </c>
      <c r="E31" s="57">
        <v>1256642</v>
      </c>
      <c r="F31" s="57">
        <v>1110291</v>
      </c>
      <c r="G31" s="57">
        <v>146351</v>
      </c>
      <c r="H31" s="57">
        <v>355404</v>
      </c>
      <c r="I31" s="57">
        <v>67162</v>
      </c>
      <c r="J31" s="57">
        <v>340717</v>
      </c>
      <c r="K31" s="57">
        <v>27622</v>
      </c>
      <c r="L31" s="30">
        <v>243121</v>
      </c>
      <c r="M31" s="57">
        <v>333797</v>
      </c>
    </row>
    <row r="32" spans="1:13" ht="6.75" customHeight="1" x14ac:dyDescent="0.2">
      <c r="A32" s="22"/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  <c r="M32" s="8"/>
    </row>
    <row r="33" spans="1:13" s="40" customFormat="1" x14ac:dyDescent="0.2">
      <c r="A33" s="1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x14ac:dyDescent="0.2">
      <c r="A35" s="22" t="s">
        <v>18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x14ac:dyDescent="0.2">
      <c r="A36" s="25" t="s">
        <v>19</v>
      </c>
    </row>
    <row r="37" spans="1:13" x14ac:dyDescent="0.2">
      <c r="A37" s="26" t="s">
        <v>99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">
      <c r="A38" s="27"/>
    </row>
    <row r="39" spans="1:13" x14ac:dyDescent="0.2">
      <c r="A39" s="27"/>
    </row>
    <row r="40" spans="1:13" x14ac:dyDescent="0.2">
      <c r="A40" s="27"/>
    </row>
    <row r="41" spans="1:13" x14ac:dyDescent="0.2">
      <c r="L41" s="23"/>
    </row>
    <row r="50" spans="1:13" x14ac:dyDescent="0.2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8">
    <mergeCell ref="D9:M9"/>
    <mergeCell ref="D6:D8"/>
    <mergeCell ref="E6:E8"/>
    <mergeCell ref="F6:G7"/>
    <mergeCell ref="H6:H8"/>
    <mergeCell ref="I6:K7"/>
    <mergeCell ref="L6:L8"/>
    <mergeCell ref="M6:M8"/>
  </mergeCells>
  <pageMargins left="0.7" right="0.7" top="0.78740157499999996" bottom="0.78740157499999996" header="0.3" footer="0.3"/>
  <pageSetup paperSize="9" scale="6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50"/>
  <sheetViews>
    <sheetView showGridLines="0" zoomScaleNormal="100" workbookViewId="0">
      <pane xSplit="3" topLeftCell="D1" activePane="topRight" state="frozen"/>
      <selection activeCell="I20" sqref="I20"/>
      <selection pane="topRight" activeCell="M12" sqref="M12:M31"/>
    </sheetView>
  </sheetViews>
  <sheetFormatPr baseColWidth="10" defaultRowHeight="14.25" x14ac:dyDescent="0.2"/>
  <cols>
    <col min="1" max="1" width="22.28515625" style="31" customWidth="1"/>
    <col min="2" max="2" width="7.28515625" style="24" hidden="1" customWidth="1"/>
    <col min="3" max="3" width="8" style="24" hidden="1" customWidth="1"/>
    <col min="4" max="4" width="11.28515625" style="24" customWidth="1"/>
    <col min="5" max="12" width="14.7109375" style="24" customWidth="1"/>
    <col min="13" max="13" width="17.140625" style="24" customWidth="1"/>
    <col min="14" max="16384" width="11.42578125" style="31"/>
  </cols>
  <sheetData>
    <row r="1" spans="1:13" x14ac:dyDescent="0.2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"/>
      <c r="B2" s="3"/>
      <c r="C2" s="3"/>
      <c r="D2" s="4" t="s">
        <v>27</v>
      </c>
      <c r="E2" s="3"/>
      <c r="F2" s="3"/>
      <c r="G2" s="3"/>
      <c r="H2" s="3"/>
      <c r="I2" s="3"/>
      <c r="J2" s="3"/>
      <c r="K2" s="3"/>
      <c r="L2" s="4"/>
      <c r="M2" s="3"/>
    </row>
    <row r="3" spans="1:13" ht="15" x14ac:dyDescent="0.2">
      <c r="A3" s="5"/>
      <c r="B3" s="3"/>
      <c r="C3" s="3"/>
      <c r="D3" s="69" t="s">
        <v>35</v>
      </c>
      <c r="E3" s="3"/>
      <c r="F3" s="3"/>
      <c r="G3" s="3"/>
      <c r="H3" s="3"/>
      <c r="I3" s="3"/>
      <c r="J3" s="3"/>
      <c r="K3" s="3"/>
      <c r="L3" s="55"/>
      <c r="M3" s="3"/>
    </row>
    <row r="4" spans="1:13" ht="15" x14ac:dyDescent="0.2">
      <c r="A4" s="5"/>
      <c r="B4" s="3"/>
      <c r="C4" s="3"/>
      <c r="D4" s="68" t="s">
        <v>37</v>
      </c>
      <c r="E4" s="3"/>
      <c r="F4" s="3"/>
      <c r="G4" s="3"/>
      <c r="H4" s="3"/>
      <c r="I4" s="3"/>
      <c r="J4" s="3"/>
      <c r="K4" s="3"/>
      <c r="L4" s="28"/>
      <c r="M4" s="3"/>
    </row>
    <row r="5" spans="1:13" x14ac:dyDescent="0.2">
      <c r="A5" s="4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40" customFormat="1" ht="21" customHeight="1" x14ac:dyDescent="0.2">
      <c r="A6" s="37"/>
      <c r="B6" s="38"/>
      <c r="C6" s="38"/>
      <c r="D6" s="107" t="s">
        <v>34</v>
      </c>
      <c r="E6" s="107" t="s">
        <v>38</v>
      </c>
      <c r="F6" s="112" t="s">
        <v>42</v>
      </c>
      <c r="G6" s="113"/>
      <c r="H6" s="107" t="s">
        <v>39</v>
      </c>
      <c r="I6" s="112" t="s">
        <v>42</v>
      </c>
      <c r="J6" s="116"/>
      <c r="K6" s="116"/>
      <c r="L6" s="107" t="s">
        <v>40</v>
      </c>
      <c r="M6" s="103" t="s">
        <v>98</v>
      </c>
    </row>
    <row r="7" spans="1:13" s="40" customFormat="1" ht="16.5" customHeight="1" x14ac:dyDescent="0.2">
      <c r="A7" s="70"/>
      <c r="B7" s="8"/>
      <c r="C7" s="8"/>
      <c r="D7" s="108"/>
      <c r="E7" s="110"/>
      <c r="F7" s="114" t="s">
        <v>42</v>
      </c>
      <c r="G7" s="115"/>
      <c r="H7" s="110"/>
      <c r="I7" s="117"/>
      <c r="J7" s="105"/>
      <c r="K7" s="105"/>
      <c r="L7" s="110"/>
      <c r="M7" s="104"/>
    </row>
    <row r="8" spans="1:13" s="40" customFormat="1" ht="39" customHeight="1" x14ac:dyDescent="0.2">
      <c r="A8" s="43"/>
      <c r="B8" s="44"/>
      <c r="C8" s="45"/>
      <c r="D8" s="109"/>
      <c r="E8" s="111"/>
      <c r="F8" s="72" t="s">
        <v>43</v>
      </c>
      <c r="G8" s="73" t="s">
        <v>44</v>
      </c>
      <c r="H8" s="111"/>
      <c r="I8" s="72" t="s">
        <v>46</v>
      </c>
      <c r="J8" s="71" t="s">
        <v>47</v>
      </c>
      <c r="K8" s="73" t="s">
        <v>45</v>
      </c>
      <c r="L8" s="111"/>
      <c r="M8" s="105"/>
    </row>
    <row r="9" spans="1:13" s="40" customFormat="1" ht="35.25" customHeight="1" x14ac:dyDescent="0.2">
      <c r="A9" s="43"/>
      <c r="B9" s="45"/>
      <c r="C9" s="45"/>
      <c r="D9" s="118">
        <v>43646</v>
      </c>
      <c r="E9" s="118"/>
      <c r="F9" s="118"/>
      <c r="G9" s="118"/>
      <c r="H9" s="118"/>
      <c r="I9" s="118"/>
      <c r="J9" s="118"/>
      <c r="K9" s="118"/>
      <c r="L9" s="118"/>
    </row>
    <row r="10" spans="1:13" ht="6.75" customHeight="1" x14ac:dyDescent="0.2">
      <c r="A10" s="4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0"/>
    </row>
    <row r="11" spans="1:13" x14ac:dyDescent="0.2">
      <c r="A11" s="29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7"/>
    </row>
    <row r="12" spans="1:13" x14ac:dyDescent="0.2">
      <c r="A12" s="22" t="s">
        <v>0</v>
      </c>
      <c r="B12" s="8"/>
      <c r="C12" s="8"/>
      <c r="D12" s="8">
        <v>64575</v>
      </c>
      <c r="E12" s="8">
        <v>38824</v>
      </c>
      <c r="F12" s="8">
        <v>37756</v>
      </c>
      <c r="G12" s="8">
        <v>1068</v>
      </c>
      <c r="H12" s="8">
        <v>10913</v>
      </c>
      <c r="I12" s="8">
        <v>2362</v>
      </c>
      <c r="J12" s="8">
        <v>7620</v>
      </c>
      <c r="K12" s="8">
        <v>931</v>
      </c>
      <c r="L12" s="30">
        <v>6278</v>
      </c>
      <c r="M12" s="8">
        <v>8560</v>
      </c>
    </row>
    <row r="13" spans="1:13" x14ac:dyDescent="0.2">
      <c r="A13" s="22" t="s">
        <v>1</v>
      </c>
      <c r="B13" s="8"/>
      <c r="C13" s="8"/>
      <c r="D13" s="8">
        <v>14970</v>
      </c>
      <c r="E13" s="8">
        <v>9801</v>
      </c>
      <c r="F13" s="8">
        <v>9530</v>
      </c>
      <c r="G13" s="8">
        <v>271</v>
      </c>
      <c r="H13" s="8">
        <v>1455</v>
      </c>
      <c r="I13" s="8">
        <v>320</v>
      </c>
      <c r="J13" s="8">
        <v>1039</v>
      </c>
      <c r="K13" s="8">
        <v>96</v>
      </c>
      <c r="L13" s="30">
        <v>1609</v>
      </c>
      <c r="M13" s="8">
        <v>2105</v>
      </c>
    </row>
    <row r="14" spans="1:13" x14ac:dyDescent="0.2">
      <c r="A14" s="22" t="s">
        <v>2</v>
      </c>
      <c r="B14" s="8"/>
      <c r="C14" s="8"/>
      <c r="D14" s="8">
        <v>113614</v>
      </c>
      <c r="E14" s="8">
        <v>68672</v>
      </c>
      <c r="F14" s="8">
        <v>66398</v>
      </c>
      <c r="G14" s="8">
        <v>2274</v>
      </c>
      <c r="H14" s="8">
        <v>17659</v>
      </c>
      <c r="I14" s="8">
        <v>3823</v>
      </c>
      <c r="J14" s="8">
        <v>12921</v>
      </c>
      <c r="K14" s="8">
        <v>915</v>
      </c>
      <c r="L14" s="30">
        <v>11490</v>
      </c>
      <c r="M14" s="8">
        <v>15793</v>
      </c>
    </row>
    <row r="15" spans="1:13" x14ac:dyDescent="0.2">
      <c r="A15" s="22" t="s">
        <v>3</v>
      </c>
      <c r="B15" s="8"/>
      <c r="C15" s="8"/>
      <c r="D15" s="8">
        <v>72034</v>
      </c>
      <c r="E15" s="8">
        <v>45271</v>
      </c>
      <c r="F15" s="8">
        <v>44104</v>
      </c>
      <c r="G15" s="8">
        <v>1167</v>
      </c>
      <c r="H15" s="8">
        <v>9393</v>
      </c>
      <c r="I15" s="8">
        <v>1859</v>
      </c>
      <c r="J15" s="8">
        <v>6969</v>
      </c>
      <c r="K15" s="8">
        <v>565</v>
      </c>
      <c r="L15" s="30">
        <v>6956</v>
      </c>
      <c r="M15" s="8">
        <v>10414</v>
      </c>
    </row>
    <row r="16" spans="1:13" x14ac:dyDescent="0.2">
      <c r="A16" s="22" t="s">
        <v>4</v>
      </c>
      <c r="B16" s="8"/>
      <c r="C16" s="8"/>
      <c r="D16" s="8">
        <v>119197</v>
      </c>
      <c r="E16" s="8">
        <v>69491</v>
      </c>
      <c r="F16" s="8">
        <v>67113</v>
      </c>
      <c r="G16" s="8">
        <v>2378</v>
      </c>
      <c r="H16" s="8">
        <v>21433</v>
      </c>
      <c r="I16" s="8">
        <v>4448</v>
      </c>
      <c r="J16" s="8">
        <v>15433</v>
      </c>
      <c r="K16" s="8">
        <v>1552</v>
      </c>
      <c r="L16" s="30">
        <v>12673</v>
      </c>
      <c r="M16" s="8">
        <v>15600</v>
      </c>
    </row>
    <row r="17" spans="1:13" x14ac:dyDescent="0.2">
      <c r="A17" s="22" t="s">
        <v>5</v>
      </c>
      <c r="B17" s="8"/>
      <c r="C17" s="8"/>
      <c r="D17" s="8">
        <v>37391</v>
      </c>
      <c r="E17" s="8">
        <v>23748</v>
      </c>
      <c r="F17" s="8">
        <v>23088</v>
      </c>
      <c r="G17" s="8">
        <v>660</v>
      </c>
      <c r="H17" s="8">
        <v>4100</v>
      </c>
      <c r="I17" s="8">
        <v>855</v>
      </c>
      <c r="J17" s="8">
        <v>3009</v>
      </c>
      <c r="K17" s="8">
        <v>236</v>
      </c>
      <c r="L17" s="30">
        <v>4507</v>
      </c>
      <c r="M17" s="8">
        <v>5036</v>
      </c>
    </row>
    <row r="18" spans="1:13" x14ac:dyDescent="0.2">
      <c r="A18" s="22" t="s">
        <v>6</v>
      </c>
      <c r="B18" s="8"/>
      <c r="C18" s="8"/>
      <c r="D18" s="8">
        <v>31881</v>
      </c>
      <c r="E18" s="8">
        <v>19970</v>
      </c>
      <c r="F18" s="8">
        <v>19288</v>
      </c>
      <c r="G18" s="8">
        <v>682</v>
      </c>
      <c r="H18" s="8">
        <v>4143</v>
      </c>
      <c r="I18" s="8">
        <v>828</v>
      </c>
      <c r="J18" s="8">
        <v>3070</v>
      </c>
      <c r="K18" s="8">
        <v>245</v>
      </c>
      <c r="L18" s="30">
        <v>3004</v>
      </c>
      <c r="M18" s="8">
        <v>4764</v>
      </c>
    </row>
    <row r="19" spans="1:13" x14ac:dyDescent="0.2">
      <c r="A19" s="22" t="s">
        <v>7</v>
      </c>
      <c r="B19" s="8"/>
      <c r="C19" s="8"/>
      <c r="D19" s="8">
        <v>28393</v>
      </c>
      <c r="E19" s="8">
        <v>18760</v>
      </c>
      <c r="F19" s="8">
        <v>18094</v>
      </c>
      <c r="G19" s="8">
        <v>666</v>
      </c>
      <c r="H19" s="8">
        <v>3065</v>
      </c>
      <c r="I19" s="8">
        <v>614</v>
      </c>
      <c r="J19" s="8">
        <v>2245</v>
      </c>
      <c r="K19" s="8">
        <v>206</v>
      </c>
      <c r="L19" s="30">
        <v>2837</v>
      </c>
      <c r="M19" s="8">
        <v>3731</v>
      </c>
    </row>
    <row r="20" spans="1:13" x14ac:dyDescent="0.2">
      <c r="A20" s="22" t="s">
        <v>8</v>
      </c>
      <c r="B20" s="8"/>
      <c r="C20" s="8"/>
      <c r="D20" s="8">
        <v>21160</v>
      </c>
      <c r="E20" s="8">
        <v>13343</v>
      </c>
      <c r="F20" s="8">
        <v>13035</v>
      </c>
      <c r="G20" s="8">
        <v>308</v>
      </c>
      <c r="H20" s="8">
        <v>2468</v>
      </c>
      <c r="I20" s="8">
        <v>488</v>
      </c>
      <c r="J20" s="8">
        <v>1840</v>
      </c>
      <c r="K20" s="8">
        <v>140</v>
      </c>
      <c r="L20" s="30">
        <v>2287</v>
      </c>
      <c r="M20" s="8">
        <v>3062</v>
      </c>
    </row>
    <row r="21" spans="1:13" x14ac:dyDescent="0.2">
      <c r="A21" s="22" t="s">
        <v>9</v>
      </c>
      <c r="B21" s="8"/>
      <c r="C21" s="8"/>
      <c r="D21" s="8">
        <v>25688</v>
      </c>
      <c r="E21" s="8">
        <v>15828</v>
      </c>
      <c r="F21" s="8">
        <v>15263</v>
      </c>
      <c r="G21" s="8">
        <v>565</v>
      </c>
      <c r="H21" s="8">
        <v>4126</v>
      </c>
      <c r="I21" s="8">
        <v>863</v>
      </c>
      <c r="J21" s="8">
        <v>3041</v>
      </c>
      <c r="K21" s="8">
        <v>222</v>
      </c>
      <c r="L21" s="30">
        <v>2749</v>
      </c>
      <c r="M21" s="8">
        <v>2985</v>
      </c>
    </row>
    <row r="22" spans="1:13" x14ac:dyDescent="0.2">
      <c r="A22" s="22" t="s">
        <v>10</v>
      </c>
      <c r="B22" s="8"/>
      <c r="C22" s="8"/>
      <c r="D22" s="8">
        <v>31073</v>
      </c>
      <c r="E22" s="8">
        <v>19303</v>
      </c>
      <c r="F22" s="8">
        <v>18596</v>
      </c>
      <c r="G22" s="8">
        <v>707</v>
      </c>
      <c r="H22" s="8">
        <v>3261</v>
      </c>
      <c r="I22" s="8">
        <v>660</v>
      </c>
      <c r="J22" s="8">
        <v>2410</v>
      </c>
      <c r="K22" s="8">
        <v>191</v>
      </c>
      <c r="L22" s="30">
        <v>3572</v>
      </c>
      <c r="M22" s="8">
        <v>4937</v>
      </c>
    </row>
    <row r="23" spans="1:13" x14ac:dyDescent="0.2">
      <c r="A23" s="51" t="s">
        <v>11</v>
      </c>
      <c r="B23" s="8"/>
      <c r="C23" s="8"/>
      <c r="D23" s="17">
        <v>559976</v>
      </c>
      <c r="E23" s="17">
        <v>343011</v>
      </c>
      <c r="F23" s="17">
        <v>332265</v>
      </c>
      <c r="G23" s="17">
        <v>10746</v>
      </c>
      <c r="H23" s="17">
        <v>82016</v>
      </c>
      <c r="I23" s="17">
        <v>17120</v>
      </c>
      <c r="J23" s="17">
        <v>59597</v>
      </c>
      <c r="K23" s="17">
        <v>5299</v>
      </c>
      <c r="L23" s="17">
        <v>57962</v>
      </c>
      <c r="M23" s="17">
        <v>76987</v>
      </c>
    </row>
    <row r="24" spans="1:13" x14ac:dyDescent="0.2">
      <c r="A24" s="22" t="s">
        <v>12</v>
      </c>
      <c r="B24" s="8"/>
      <c r="C24" s="8"/>
      <c r="D24" s="8">
        <v>47723</v>
      </c>
      <c r="E24" s="8">
        <v>31243</v>
      </c>
      <c r="F24" s="8">
        <v>30197</v>
      </c>
      <c r="G24" s="8">
        <v>1046</v>
      </c>
      <c r="H24" s="8">
        <v>5870</v>
      </c>
      <c r="I24" s="8">
        <v>1085</v>
      </c>
      <c r="J24" s="8">
        <v>4437</v>
      </c>
      <c r="K24" s="8">
        <v>348</v>
      </c>
      <c r="L24" s="30">
        <v>4120</v>
      </c>
      <c r="M24" s="8">
        <v>6490</v>
      </c>
    </row>
    <row r="25" spans="1:13" x14ac:dyDescent="0.2">
      <c r="A25" s="22" t="s">
        <v>13</v>
      </c>
      <c r="B25" s="8"/>
      <c r="C25" s="8"/>
      <c r="D25" s="8">
        <v>82110</v>
      </c>
      <c r="E25" s="8">
        <v>54804</v>
      </c>
      <c r="F25" s="8">
        <v>53335</v>
      </c>
      <c r="G25" s="8">
        <v>1469</v>
      </c>
      <c r="H25" s="8">
        <v>8644</v>
      </c>
      <c r="I25" s="8">
        <v>1509</v>
      </c>
      <c r="J25" s="8">
        <v>6591</v>
      </c>
      <c r="K25" s="8">
        <v>544</v>
      </c>
      <c r="L25" s="30">
        <v>8606</v>
      </c>
      <c r="M25" s="8">
        <v>10056</v>
      </c>
    </row>
    <row r="26" spans="1:13" x14ac:dyDescent="0.2">
      <c r="A26" s="22" t="s">
        <v>14</v>
      </c>
      <c r="B26" s="8"/>
      <c r="C26" s="8"/>
      <c r="D26" s="8">
        <v>58628</v>
      </c>
      <c r="E26" s="8">
        <v>38572</v>
      </c>
      <c r="F26" s="8">
        <v>37430</v>
      </c>
      <c r="G26" s="8">
        <v>1142</v>
      </c>
      <c r="H26" s="8">
        <v>6021</v>
      </c>
      <c r="I26" s="8">
        <v>1246</v>
      </c>
      <c r="J26" s="8">
        <v>4472</v>
      </c>
      <c r="K26" s="8">
        <v>303</v>
      </c>
      <c r="L26" s="30">
        <v>6186</v>
      </c>
      <c r="M26" s="8">
        <v>7849</v>
      </c>
    </row>
    <row r="27" spans="1:13" x14ac:dyDescent="0.2">
      <c r="A27" s="22" t="s">
        <v>15</v>
      </c>
      <c r="B27" s="8"/>
      <c r="C27" s="8"/>
      <c r="D27" s="8">
        <v>66164</v>
      </c>
      <c r="E27" s="8">
        <v>44549</v>
      </c>
      <c r="F27" s="8">
        <v>43193</v>
      </c>
      <c r="G27" s="8">
        <v>1356</v>
      </c>
      <c r="H27" s="8">
        <v>6621</v>
      </c>
      <c r="I27" s="8">
        <v>1271</v>
      </c>
      <c r="J27" s="8">
        <v>4971</v>
      </c>
      <c r="K27" s="8">
        <v>379</v>
      </c>
      <c r="L27" s="30">
        <v>7070</v>
      </c>
      <c r="M27" s="8">
        <v>7924</v>
      </c>
    </row>
    <row r="28" spans="1:13" ht="16.5" customHeight="1" x14ac:dyDescent="0.2">
      <c r="A28" s="51" t="s">
        <v>24</v>
      </c>
      <c r="B28" s="8"/>
      <c r="C28" s="8"/>
      <c r="D28" s="17">
        <v>254625</v>
      </c>
      <c r="E28" s="17">
        <v>169168</v>
      </c>
      <c r="F28" s="17">
        <v>164155</v>
      </c>
      <c r="G28" s="17">
        <v>5013</v>
      </c>
      <c r="H28" s="17">
        <v>27156</v>
      </c>
      <c r="I28" s="17">
        <v>5111</v>
      </c>
      <c r="J28" s="17">
        <v>20471</v>
      </c>
      <c r="K28" s="17">
        <v>1574</v>
      </c>
      <c r="L28" s="17">
        <v>25982</v>
      </c>
      <c r="M28" s="17">
        <v>32319</v>
      </c>
    </row>
    <row r="29" spans="1:13" ht="51.75" customHeight="1" x14ac:dyDescent="0.2">
      <c r="A29" s="52" t="s">
        <v>16</v>
      </c>
      <c r="B29" s="12"/>
      <c r="C29" s="13"/>
      <c r="D29" s="18">
        <v>814601</v>
      </c>
      <c r="E29" s="18">
        <v>512179</v>
      </c>
      <c r="F29" s="18">
        <f>F23+F28</f>
        <v>496420</v>
      </c>
      <c r="G29" s="18">
        <v>15759</v>
      </c>
      <c r="H29" s="18">
        <v>191188</v>
      </c>
      <c r="I29" s="18">
        <v>39351</v>
      </c>
      <c r="J29" s="18">
        <v>139665</v>
      </c>
      <c r="K29" s="18">
        <v>12172</v>
      </c>
      <c r="L29" s="14">
        <v>83944</v>
      </c>
      <c r="M29" s="18">
        <v>109306</v>
      </c>
    </row>
    <row r="30" spans="1:13" x14ac:dyDescent="0.2">
      <c r="A30" s="52" t="s">
        <v>17</v>
      </c>
      <c r="B30" s="15"/>
      <c r="C30" s="13"/>
      <c r="D30" s="13">
        <v>3153991</v>
      </c>
      <c r="E30" s="13">
        <v>1939698</v>
      </c>
      <c r="F30" s="13">
        <v>1868636</v>
      </c>
      <c r="G30" s="13">
        <v>71062</v>
      </c>
      <c r="H30" s="13">
        <v>491600</v>
      </c>
      <c r="I30" s="13">
        <v>103946</v>
      </c>
      <c r="J30" s="13">
        <v>357238</v>
      </c>
      <c r="K30" s="13">
        <v>30416</v>
      </c>
      <c r="L30" s="14">
        <v>311974</v>
      </c>
      <c r="M30" s="13">
        <v>410719</v>
      </c>
    </row>
    <row r="31" spans="1:13" x14ac:dyDescent="0.2">
      <c r="A31" s="53" t="s">
        <v>22</v>
      </c>
      <c r="B31" s="17"/>
      <c r="C31" s="18"/>
      <c r="D31" s="57">
        <v>2899366</v>
      </c>
      <c r="E31" s="57">
        <v>1770530</v>
      </c>
      <c r="F31" s="57">
        <v>1704481</v>
      </c>
      <c r="G31" s="57">
        <v>66049</v>
      </c>
      <c r="H31" s="57">
        <v>464444</v>
      </c>
      <c r="I31" s="57">
        <v>98835</v>
      </c>
      <c r="J31" s="57">
        <v>336767</v>
      </c>
      <c r="K31" s="57">
        <v>28842</v>
      </c>
      <c r="L31" s="30">
        <v>285992</v>
      </c>
      <c r="M31" s="57">
        <v>378400</v>
      </c>
    </row>
    <row r="32" spans="1:13" ht="6.75" customHeight="1" x14ac:dyDescent="0.2">
      <c r="A32" s="22"/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  <c r="M32" s="8"/>
    </row>
    <row r="33" spans="1:13" s="40" customFormat="1" x14ac:dyDescent="0.2">
      <c r="A33" s="1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x14ac:dyDescent="0.2">
      <c r="A35" s="22" t="s">
        <v>18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x14ac:dyDescent="0.2">
      <c r="A36" s="25" t="s">
        <v>19</v>
      </c>
    </row>
    <row r="37" spans="1:13" x14ac:dyDescent="0.2">
      <c r="A37" s="26" t="s">
        <v>99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">
      <c r="A38" s="27"/>
    </row>
    <row r="39" spans="1:13" x14ac:dyDescent="0.2">
      <c r="A39" s="27"/>
    </row>
    <row r="40" spans="1:13" x14ac:dyDescent="0.2">
      <c r="A40" s="27"/>
    </row>
    <row r="41" spans="1:13" x14ac:dyDescent="0.2">
      <c r="L41" s="23"/>
    </row>
    <row r="50" spans="1:13" x14ac:dyDescent="0.2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8">
    <mergeCell ref="M6:M8"/>
    <mergeCell ref="D9:L9"/>
    <mergeCell ref="D6:D8"/>
    <mergeCell ref="E6:E8"/>
    <mergeCell ref="F6:G7"/>
    <mergeCell ref="H6:H8"/>
    <mergeCell ref="I6:K7"/>
    <mergeCell ref="L6:L8"/>
  </mergeCells>
  <pageMargins left="0.7" right="0.7" top="0.78740157499999996" bottom="0.78740157499999996" header="0.3" footer="0.3"/>
  <pageSetup paperSize="9" scale="6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V51"/>
  <sheetViews>
    <sheetView showGridLines="0" zoomScaleNormal="100" workbookViewId="0">
      <pane xSplit="3" topLeftCell="D1" activePane="topRight" state="frozen"/>
      <selection activeCell="T12" sqref="T12"/>
      <selection pane="topRight" activeCell="D30" sqref="D30"/>
    </sheetView>
  </sheetViews>
  <sheetFormatPr baseColWidth="10" defaultRowHeight="14.25" x14ac:dyDescent="0.2"/>
  <cols>
    <col min="1" max="1" width="22.28515625" style="31" customWidth="1"/>
    <col min="2" max="2" width="7.28515625" style="24" hidden="1" customWidth="1"/>
    <col min="3" max="3" width="8" style="24" hidden="1" customWidth="1"/>
    <col min="4" max="4" width="10.5703125" style="24" customWidth="1"/>
    <col min="5" max="5" width="8.85546875" style="24" customWidth="1"/>
    <col min="6" max="6" width="5.28515625" style="24" customWidth="1"/>
    <col min="7" max="7" width="9.7109375" style="24" customWidth="1"/>
    <col min="8" max="8" width="6.28515625" style="24" customWidth="1"/>
    <col min="9" max="9" width="9" style="24" customWidth="1"/>
    <col min="10" max="10" width="5.28515625" style="24" customWidth="1"/>
    <col min="11" max="11" width="8.85546875" style="24" customWidth="1"/>
    <col min="12" max="12" width="7.42578125" style="24" customWidth="1"/>
    <col min="13" max="13" width="11.42578125" style="24" customWidth="1"/>
    <col min="14" max="14" width="5.85546875" style="24" customWidth="1"/>
    <col min="15" max="15" width="12.140625" style="24" customWidth="1"/>
    <col min="16" max="16" width="8.42578125" style="24" customWidth="1"/>
    <col min="17" max="17" width="9.5703125" style="24" customWidth="1"/>
    <col min="18" max="18" width="6.85546875" style="24" customWidth="1"/>
    <col min="19" max="19" width="6.5703125" style="24" customWidth="1"/>
    <col min="20" max="20" width="7" style="24" customWidth="1"/>
    <col min="21" max="21" width="11.5703125" style="24" customWidth="1"/>
    <col min="22" max="22" width="6.7109375" style="24" customWidth="1"/>
    <col min="23" max="16384" width="11.42578125" style="31"/>
  </cols>
  <sheetData>
    <row r="1" spans="1:22" x14ac:dyDescent="0.2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2"/>
      <c r="B2" s="3"/>
      <c r="C2" s="3"/>
      <c r="D2" s="4" t="s">
        <v>27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3"/>
      <c r="V2" s="3"/>
    </row>
    <row r="3" spans="1:22" ht="15" x14ac:dyDescent="0.2">
      <c r="A3" s="5"/>
      <c r="B3" s="3"/>
      <c r="C3" s="3"/>
      <c r="D3" s="69" t="s">
        <v>35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5"/>
      <c r="T3" s="55"/>
      <c r="U3" s="3"/>
      <c r="V3" s="3"/>
    </row>
    <row r="4" spans="1:22" ht="15" x14ac:dyDescent="0.2">
      <c r="A4" s="5"/>
      <c r="B4" s="3"/>
      <c r="C4" s="3"/>
      <c r="D4" s="69" t="s">
        <v>34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8"/>
      <c r="T4" s="28"/>
      <c r="U4" s="3"/>
      <c r="V4" s="3"/>
    </row>
    <row r="5" spans="1:22" x14ac:dyDescent="0.2">
      <c r="A5" s="4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40" customFormat="1" ht="13.5" customHeight="1" x14ac:dyDescent="0.2">
      <c r="A6" s="37"/>
      <c r="B6" s="38"/>
      <c r="C6" s="38"/>
      <c r="D6" s="107" t="s">
        <v>34</v>
      </c>
      <c r="E6" s="119" t="s">
        <v>38</v>
      </c>
      <c r="F6" s="120"/>
      <c r="G6" s="112" t="s">
        <v>42</v>
      </c>
      <c r="H6" s="125"/>
      <c r="I6" s="116"/>
      <c r="J6" s="89"/>
      <c r="K6" s="119" t="s">
        <v>39</v>
      </c>
      <c r="L6" s="120"/>
      <c r="M6" s="112" t="s">
        <v>42</v>
      </c>
      <c r="N6" s="125"/>
      <c r="O6" s="116"/>
      <c r="P6" s="116"/>
      <c r="Q6" s="116"/>
      <c r="R6" s="79"/>
      <c r="S6" s="119" t="s">
        <v>40</v>
      </c>
      <c r="T6" s="120"/>
      <c r="U6" s="103" t="s">
        <v>97</v>
      </c>
      <c r="V6" s="116"/>
    </row>
    <row r="7" spans="1:22" s="40" customFormat="1" ht="16.5" customHeight="1" x14ac:dyDescent="0.2">
      <c r="A7" s="70"/>
      <c r="B7" s="8"/>
      <c r="C7" s="8"/>
      <c r="D7" s="108"/>
      <c r="E7" s="121"/>
      <c r="F7" s="122"/>
      <c r="G7" s="121"/>
      <c r="H7" s="126"/>
      <c r="I7" s="126"/>
      <c r="J7" s="90"/>
      <c r="K7" s="121"/>
      <c r="L7" s="122"/>
      <c r="M7" s="117"/>
      <c r="N7" s="105"/>
      <c r="O7" s="105"/>
      <c r="P7" s="105"/>
      <c r="Q7" s="126"/>
      <c r="R7" s="81"/>
      <c r="S7" s="121"/>
      <c r="T7" s="122"/>
      <c r="U7" s="104"/>
      <c r="V7" s="104"/>
    </row>
    <row r="8" spans="1:22" s="40" customFormat="1" ht="39" customHeight="1" x14ac:dyDescent="0.2">
      <c r="A8" s="43"/>
      <c r="B8" s="44"/>
      <c r="C8" s="45"/>
      <c r="D8" s="109"/>
      <c r="E8" s="117"/>
      <c r="F8" s="123"/>
      <c r="G8" s="127" t="s">
        <v>43</v>
      </c>
      <c r="H8" s="128"/>
      <c r="I8" s="127" t="s">
        <v>55</v>
      </c>
      <c r="J8" s="128"/>
      <c r="K8" s="117"/>
      <c r="L8" s="123"/>
      <c r="M8" s="127" t="s">
        <v>46</v>
      </c>
      <c r="N8" s="128"/>
      <c r="O8" s="127" t="s">
        <v>47</v>
      </c>
      <c r="P8" s="128"/>
      <c r="Q8" s="127" t="s">
        <v>45</v>
      </c>
      <c r="R8" s="128"/>
      <c r="S8" s="117"/>
      <c r="T8" s="123"/>
      <c r="U8" s="105"/>
      <c r="V8" s="105"/>
    </row>
    <row r="9" spans="1:22" s="40" customFormat="1" ht="39" customHeight="1" x14ac:dyDescent="0.2">
      <c r="A9" s="43"/>
      <c r="B9" s="45"/>
      <c r="C9" s="45"/>
      <c r="D9" s="85"/>
      <c r="E9" s="86" t="s">
        <v>53</v>
      </c>
      <c r="F9" s="86" t="s">
        <v>54</v>
      </c>
      <c r="G9" s="86" t="s">
        <v>53</v>
      </c>
      <c r="H9" s="86" t="s">
        <v>54</v>
      </c>
      <c r="I9" s="86" t="s">
        <v>53</v>
      </c>
      <c r="J9" s="86" t="s">
        <v>54</v>
      </c>
      <c r="K9" s="86" t="s">
        <v>53</v>
      </c>
      <c r="L9" s="86" t="s">
        <v>54</v>
      </c>
      <c r="M9" s="86" t="s">
        <v>53</v>
      </c>
      <c r="N9" s="86" t="s">
        <v>54</v>
      </c>
      <c r="O9" s="86" t="s">
        <v>53</v>
      </c>
      <c r="P9" s="86" t="s">
        <v>54</v>
      </c>
      <c r="Q9" s="86" t="s">
        <v>53</v>
      </c>
      <c r="R9" s="86" t="s">
        <v>54</v>
      </c>
      <c r="S9" s="86" t="s">
        <v>53</v>
      </c>
      <c r="T9" s="86" t="s">
        <v>54</v>
      </c>
      <c r="U9" s="86" t="s">
        <v>53</v>
      </c>
      <c r="V9" s="83" t="s">
        <v>54</v>
      </c>
    </row>
    <row r="10" spans="1:22" s="40" customFormat="1" ht="35.25" customHeight="1" x14ac:dyDescent="0.25">
      <c r="A10" s="43"/>
      <c r="B10" s="45"/>
      <c r="C10" s="45"/>
      <c r="D10" s="106">
        <v>43281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4"/>
    </row>
    <row r="11" spans="1:22" ht="6.75" customHeight="1" x14ac:dyDescent="0.2">
      <c r="A11" s="4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0"/>
      <c r="V11" s="10"/>
    </row>
    <row r="12" spans="1:22" x14ac:dyDescent="0.2">
      <c r="A12" s="29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  <c r="T12" s="48"/>
      <c r="U12" s="47"/>
      <c r="V12" s="47"/>
    </row>
    <row r="13" spans="1:22" x14ac:dyDescent="0.2">
      <c r="A13" s="22" t="s">
        <v>0</v>
      </c>
      <c r="B13" s="8"/>
      <c r="C13" s="8"/>
      <c r="D13" s="8">
        <f>'SVB-Abschl. Insgesamt'!D12</f>
        <v>136377</v>
      </c>
      <c r="E13" s="8">
        <f>'SVB-Abschl. Insgesamt'!E12</f>
        <v>78117</v>
      </c>
      <c r="F13" s="77">
        <f>E13/D13*100</f>
        <v>57.280186541718912</v>
      </c>
      <c r="G13" s="8">
        <f>'SVB-Abschl. Insgesamt'!F12</f>
        <v>73966</v>
      </c>
      <c r="H13" s="77">
        <f>G13/D13*100</f>
        <v>54.236418164353225</v>
      </c>
      <c r="I13" s="8">
        <f>'SVB-Abschl. Insgesamt'!G12</f>
        <v>4151</v>
      </c>
      <c r="J13" s="77">
        <f>I13/D13*100</f>
        <v>3.0437683773656845</v>
      </c>
      <c r="K13" s="8">
        <f>'SVB-Abschl. Insgesamt'!H12</f>
        <v>23776</v>
      </c>
      <c r="L13" s="77">
        <f t="shared" ref="L13:L32" si="0">K13/D13*100</f>
        <v>17.434024798903042</v>
      </c>
      <c r="M13" s="8">
        <f>'SVB-Abschl. Insgesamt'!I12</f>
        <v>4839</v>
      </c>
      <c r="N13" s="77">
        <f>M13/D13*100</f>
        <v>3.5482522712774149</v>
      </c>
      <c r="O13" s="8">
        <f>'SVB-Abschl. Insgesamt'!J12</f>
        <v>16768</v>
      </c>
      <c r="P13" s="77">
        <f t="shared" ref="P13:P32" si="1">O13/D13*100</f>
        <v>12.295328391151001</v>
      </c>
      <c r="Q13" s="8">
        <f>'SVB-Abschl. Insgesamt'!K12</f>
        <v>2169</v>
      </c>
      <c r="R13" s="77">
        <f t="shared" ref="R13:R32" si="2">Q13/D13*100</f>
        <v>1.5904441364746256</v>
      </c>
      <c r="S13" s="30">
        <f>'SVB-Abschl. Insgesamt'!L12</f>
        <v>14767</v>
      </c>
      <c r="T13" s="84">
        <f t="shared" ref="T13:T32" si="3">S13/D13*100</f>
        <v>10.828072182259472</v>
      </c>
      <c r="U13" s="98">
        <f>'SVB-Abschl. Insgesamt'!M12</f>
        <v>19717</v>
      </c>
      <c r="V13" s="77">
        <f t="shared" ref="V13:V32" si="4">U13/D13*100</f>
        <v>14.457716477118577</v>
      </c>
    </row>
    <row r="14" spans="1:22" x14ac:dyDescent="0.2">
      <c r="A14" s="22" t="s">
        <v>1</v>
      </c>
      <c r="B14" s="8"/>
      <c r="C14" s="8"/>
      <c r="D14" s="8">
        <f>'SVB-Abschl. Insgesamt'!D13</f>
        <v>33557</v>
      </c>
      <c r="E14" s="8">
        <f>'SVB-Abschl. Insgesamt'!E13</f>
        <v>20939</v>
      </c>
      <c r="F14" s="77">
        <f t="shared" ref="F14:F32" si="5">E14/D14*100</f>
        <v>62.398307357630301</v>
      </c>
      <c r="G14" s="8">
        <f>'SVB-Abschl. Insgesamt'!F13</f>
        <v>19808</v>
      </c>
      <c r="H14" s="77">
        <f t="shared" ref="H14:H32" si="6">G14/D14*100</f>
        <v>59.027922639091692</v>
      </c>
      <c r="I14" s="8">
        <f>'SVB-Abschl. Insgesamt'!G13</f>
        <v>1131</v>
      </c>
      <c r="J14" s="77">
        <f t="shared" ref="J14:J32" si="7">I14/D14*100</f>
        <v>3.3703847185386064</v>
      </c>
      <c r="K14" s="8">
        <f>'SVB-Abschl. Insgesamt'!H13</f>
        <v>2882</v>
      </c>
      <c r="L14" s="77">
        <f t="shared" si="0"/>
        <v>8.588372023720833</v>
      </c>
      <c r="M14" s="8">
        <f>'SVB-Abschl. Insgesamt'!I13</f>
        <v>532</v>
      </c>
      <c r="N14" s="77">
        <f t="shared" ref="N14:N32" si="8">M14/D14*100</f>
        <v>1.5853622195071071</v>
      </c>
      <c r="O14" s="8">
        <f>'SVB-Abschl. Insgesamt'!J13</f>
        <v>2130</v>
      </c>
      <c r="P14" s="77">
        <f t="shared" si="1"/>
        <v>6.3474088863724409</v>
      </c>
      <c r="Q14" s="8">
        <f>'SVB-Abschl. Insgesamt'!K13</f>
        <v>220</v>
      </c>
      <c r="R14" s="77">
        <f t="shared" si="2"/>
        <v>0.65560091784128494</v>
      </c>
      <c r="S14" s="30">
        <f>'SVB-Abschl. Insgesamt'!L13</f>
        <v>4131</v>
      </c>
      <c r="T14" s="84">
        <f t="shared" si="3"/>
        <v>12.310397234556127</v>
      </c>
      <c r="U14" s="98">
        <f>'SVB-Abschl. Insgesamt'!M13</f>
        <v>5605</v>
      </c>
      <c r="V14" s="77">
        <f t="shared" si="4"/>
        <v>16.702923384092738</v>
      </c>
    </row>
    <row r="15" spans="1:22" x14ac:dyDescent="0.2">
      <c r="A15" s="22" t="s">
        <v>2</v>
      </c>
      <c r="B15" s="8"/>
      <c r="C15" s="8"/>
      <c r="D15" s="8">
        <f>'SVB-Abschl. Insgesamt'!D14</f>
        <v>246603</v>
      </c>
      <c r="E15" s="8">
        <f>'SVB-Abschl. Insgesamt'!E14</f>
        <v>138649</v>
      </c>
      <c r="F15" s="77">
        <f t="shared" si="5"/>
        <v>56.22356581225695</v>
      </c>
      <c r="G15" s="8">
        <f>'SVB-Abschl. Insgesamt'!F14</f>
        <v>130116</v>
      </c>
      <c r="H15" s="77">
        <f t="shared" si="6"/>
        <v>52.763348377756955</v>
      </c>
      <c r="I15" s="8">
        <f>'SVB-Abschl. Insgesamt'!G14</f>
        <v>8533</v>
      </c>
      <c r="J15" s="77">
        <f t="shared" si="7"/>
        <v>3.4602174344999863</v>
      </c>
      <c r="K15" s="8">
        <f>'SVB-Abschl. Insgesamt'!H14</f>
        <v>42779</v>
      </c>
      <c r="L15" s="77">
        <f t="shared" si="0"/>
        <v>17.347315320575987</v>
      </c>
      <c r="M15" s="8">
        <f>'SVB-Abschl. Insgesamt'!I14</f>
        <v>8490</v>
      </c>
      <c r="N15" s="77">
        <f t="shared" si="8"/>
        <v>3.4427805014537536</v>
      </c>
      <c r="O15" s="8">
        <f>'SVB-Abschl. Insgesamt'!J14</f>
        <v>31736</v>
      </c>
      <c r="P15" s="77">
        <f t="shared" si="1"/>
        <v>12.869267608261051</v>
      </c>
      <c r="Q15" s="8">
        <f>'SVB-Abschl. Insgesamt'!K14</f>
        <v>2553</v>
      </c>
      <c r="R15" s="77">
        <f t="shared" si="2"/>
        <v>1.0352672108611818</v>
      </c>
      <c r="S15" s="30">
        <f>'SVB-Abschl. Insgesamt'!L14</f>
        <v>27612</v>
      </c>
      <c r="T15" s="84">
        <f t="shared" si="3"/>
        <v>11.19694407610613</v>
      </c>
      <c r="U15" s="98">
        <f>'SVB-Abschl. Insgesamt'!M14</f>
        <v>37563</v>
      </c>
      <c r="V15" s="77">
        <f t="shared" si="4"/>
        <v>15.232174791060938</v>
      </c>
    </row>
    <row r="16" spans="1:22" x14ac:dyDescent="0.2">
      <c r="A16" s="22" t="s">
        <v>3</v>
      </c>
      <c r="B16" s="8"/>
      <c r="C16" s="8"/>
      <c r="D16" s="8">
        <f>'SVB-Abschl. Insgesamt'!D15</f>
        <v>175307</v>
      </c>
      <c r="E16" s="8">
        <f>'SVB-Abschl. Insgesamt'!E15</f>
        <v>104718</v>
      </c>
      <c r="F16" s="77">
        <f t="shared" si="5"/>
        <v>59.73406652329912</v>
      </c>
      <c r="G16" s="8">
        <f>'SVB-Abschl. Insgesamt'!F15</f>
        <v>99505</v>
      </c>
      <c r="H16" s="77">
        <f t="shared" si="6"/>
        <v>56.760425995539251</v>
      </c>
      <c r="I16" s="8">
        <f>'SVB-Abschl. Insgesamt'!G15</f>
        <v>5213</v>
      </c>
      <c r="J16" s="77">
        <f t="shared" si="7"/>
        <v>2.9736405277598728</v>
      </c>
      <c r="K16" s="8">
        <f>'SVB-Abschl. Insgesamt'!H15</f>
        <v>23795</v>
      </c>
      <c r="L16" s="77">
        <f t="shared" si="0"/>
        <v>13.573331355850025</v>
      </c>
      <c r="M16" s="8">
        <f>'SVB-Abschl. Insgesamt'!I15</f>
        <v>3927</v>
      </c>
      <c r="N16" s="77">
        <f t="shared" si="8"/>
        <v>2.2400702767145635</v>
      </c>
      <c r="O16" s="8">
        <f>'SVB-Abschl. Insgesamt'!J15</f>
        <v>18137</v>
      </c>
      <c r="P16" s="77">
        <f t="shared" si="1"/>
        <v>10.345850422401844</v>
      </c>
      <c r="Q16" s="8">
        <f>'SVB-Abschl. Insgesamt'!K15</f>
        <v>1731</v>
      </c>
      <c r="R16" s="77">
        <f t="shared" si="2"/>
        <v>0.98741065673361594</v>
      </c>
      <c r="S16" s="30">
        <f>'SVB-Abschl. Insgesamt'!L15</f>
        <v>19025</v>
      </c>
      <c r="T16" s="84">
        <f t="shared" si="3"/>
        <v>10.852390378022553</v>
      </c>
      <c r="U16" s="98">
        <f>'SVB-Abschl. Insgesamt'!M15</f>
        <v>27769</v>
      </c>
      <c r="V16" s="77">
        <f t="shared" si="4"/>
        <v>15.840211742828295</v>
      </c>
    </row>
    <row r="17" spans="1:22" x14ac:dyDescent="0.2">
      <c r="A17" s="22" t="s">
        <v>4</v>
      </c>
      <c r="B17" s="8"/>
      <c r="C17" s="8"/>
      <c r="D17" s="8">
        <f>'SVB-Abschl. Insgesamt'!D16</f>
        <v>250602</v>
      </c>
      <c r="E17" s="8">
        <f>'SVB-Abschl. Insgesamt'!E16</f>
        <v>135938</v>
      </c>
      <c r="F17" s="77">
        <f t="shared" si="5"/>
        <v>54.244579053638844</v>
      </c>
      <c r="G17" s="8">
        <f>'SVB-Abschl. Insgesamt'!F16</f>
        <v>127729</v>
      </c>
      <c r="H17" s="77">
        <f t="shared" si="6"/>
        <v>50.96886696834023</v>
      </c>
      <c r="I17" s="8">
        <f>'SVB-Abschl. Insgesamt'!G16</f>
        <v>8209</v>
      </c>
      <c r="J17" s="77">
        <f t="shared" si="7"/>
        <v>3.275712085298601</v>
      </c>
      <c r="K17" s="8">
        <f>'SVB-Abschl. Insgesamt'!H16</f>
        <v>48854</v>
      </c>
      <c r="L17" s="77">
        <f t="shared" si="0"/>
        <v>19.49465686626603</v>
      </c>
      <c r="M17" s="8">
        <f>'SVB-Abschl. Insgesamt'!I16</f>
        <v>8874</v>
      </c>
      <c r="N17" s="77">
        <f t="shared" si="8"/>
        <v>3.541073095984868</v>
      </c>
      <c r="O17" s="8">
        <f>'SVB-Abschl. Insgesamt'!J16</f>
        <v>35873</v>
      </c>
      <c r="P17" s="77">
        <f t="shared" si="1"/>
        <v>14.314730129847328</v>
      </c>
      <c r="Q17" s="8">
        <f>'SVB-Abschl. Insgesamt'!K16</f>
        <v>4107</v>
      </c>
      <c r="R17" s="77">
        <f t="shared" si="2"/>
        <v>1.6388536404338354</v>
      </c>
      <c r="S17" s="30">
        <f>'SVB-Abschl. Insgesamt'!L16</f>
        <v>31260</v>
      </c>
      <c r="T17" s="84">
        <f t="shared" si="3"/>
        <v>12.473962697823641</v>
      </c>
      <c r="U17" s="98">
        <f>'SVB-Abschl. Insgesamt'!M16</f>
        <v>34550</v>
      </c>
      <c r="V17" s="77">
        <f t="shared" si="4"/>
        <v>13.786801382271491</v>
      </c>
    </row>
    <row r="18" spans="1:22" x14ac:dyDescent="0.2">
      <c r="A18" s="22" t="s">
        <v>5</v>
      </c>
      <c r="B18" s="8"/>
      <c r="C18" s="8"/>
      <c r="D18" s="8">
        <f>'SVB-Abschl. Insgesamt'!D17</f>
        <v>81580</v>
      </c>
      <c r="E18" s="8">
        <f>'SVB-Abschl. Insgesamt'!E17</f>
        <v>49535</v>
      </c>
      <c r="F18" s="77">
        <f t="shared" si="5"/>
        <v>60.719539102721257</v>
      </c>
      <c r="G18" s="8">
        <f>'SVB-Abschl. Insgesamt'!F17</f>
        <v>46697</v>
      </c>
      <c r="H18" s="77">
        <f t="shared" si="6"/>
        <v>57.240745280706051</v>
      </c>
      <c r="I18" s="8">
        <f>'SVB-Abschl. Insgesamt'!G17</f>
        <v>2838</v>
      </c>
      <c r="J18" s="77">
        <f t="shared" si="7"/>
        <v>3.4787938220151999</v>
      </c>
      <c r="K18" s="8">
        <f>'SVB-Abschl. Insgesamt'!H17</f>
        <v>9114</v>
      </c>
      <c r="L18" s="77">
        <f t="shared" si="0"/>
        <v>11.17185584702133</v>
      </c>
      <c r="M18" s="8">
        <f>'SVB-Abschl. Insgesamt'!I17</f>
        <v>1655</v>
      </c>
      <c r="N18" s="77">
        <f t="shared" si="8"/>
        <v>2.0286835008580537</v>
      </c>
      <c r="O18" s="8">
        <f>'SVB-Abschl. Insgesamt'!J17</f>
        <v>6881</v>
      </c>
      <c r="P18" s="77">
        <f t="shared" si="1"/>
        <v>8.4346653591566572</v>
      </c>
      <c r="Q18" s="8">
        <f>'SVB-Abschl. Insgesamt'!K17</f>
        <v>578</v>
      </c>
      <c r="R18" s="77">
        <f t="shared" si="2"/>
        <v>0.70850698700661929</v>
      </c>
      <c r="S18" s="30">
        <f>'SVB-Abschl. Insgesamt'!L17</f>
        <v>10726</v>
      </c>
      <c r="T18" s="84">
        <f t="shared" si="3"/>
        <v>13.147830350576124</v>
      </c>
      <c r="U18" s="98">
        <f>'SVB-Abschl. Insgesamt'!M17</f>
        <v>12205</v>
      </c>
      <c r="V18" s="77">
        <f t="shared" si="4"/>
        <v>14.960774699681295</v>
      </c>
    </row>
    <row r="19" spans="1:22" x14ac:dyDescent="0.2">
      <c r="A19" s="22" t="s">
        <v>6</v>
      </c>
      <c r="B19" s="8"/>
      <c r="C19" s="8"/>
      <c r="D19" s="8">
        <f>'SVB-Abschl. Insgesamt'!D18</f>
        <v>71165</v>
      </c>
      <c r="E19" s="8">
        <f>'SVB-Abschl. Insgesamt'!E18</f>
        <v>43560</v>
      </c>
      <c r="F19" s="77">
        <f t="shared" si="5"/>
        <v>61.209864399634654</v>
      </c>
      <c r="G19" s="8">
        <f>'SVB-Abschl. Insgesamt'!F18</f>
        <v>40808</v>
      </c>
      <c r="H19" s="77">
        <f t="shared" si="6"/>
        <v>57.342794913229824</v>
      </c>
      <c r="I19" s="8">
        <f>'SVB-Abschl. Insgesamt'!G18</f>
        <v>2752</v>
      </c>
      <c r="J19" s="77">
        <f t="shared" si="7"/>
        <v>3.8670694864048336</v>
      </c>
      <c r="K19" s="8">
        <f>'SVB-Abschl. Insgesamt'!H18</f>
        <v>8552</v>
      </c>
      <c r="L19" s="77">
        <f t="shared" si="0"/>
        <v>12.017143258624325</v>
      </c>
      <c r="M19" s="8">
        <f>'SVB-Abschl. Insgesamt'!I18</f>
        <v>1534</v>
      </c>
      <c r="N19" s="77">
        <f t="shared" si="8"/>
        <v>2.1555539942387409</v>
      </c>
      <c r="O19" s="8">
        <f>'SVB-Abschl. Insgesamt'!J18</f>
        <v>6429</v>
      </c>
      <c r="P19" s="77">
        <f t="shared" si="1"/>
        <v>9.0339352209653629</v>
      </c>
      <c r="Q19" s="8">
        <f>'SVB-Abschl. Insgesamt'!K18</f>
        <v>589</v>
      </c>
      <c r="R19" s="77">
        <f t="shared" si="2"/>
        <v>0.82765404342022064</v>
      </c>
      <c r="S19" s="30">
        <f>'SVB-Abschl. Insgesamt'!L18</f>
        <v>7143</v>
      </c>
      <c r="T19" s="84">
        <f t="shared" si="3"/>
        <v>10.037237406028245</v>
      </c>
      <c r="U19" s="98">
        <f>'SVB-Abschl. Insgesamt'!M18</f>
        <v>11910</v>
      </c>
      <c r="V19" s="77">
        <f t="shared" si="4"/>
        <v>16.73575493571278</v>
      </c>
    </row>
    <row r="20" spans="1:22" x14ac:dyDescent="0.2">
      <c r="A20" s="22" t="s">
        <v>7</v>
      </c>
      <c r="B20" s="8"/>
      <c r="C20" s="8"/>
      <c r="D20" s="8">
        <f>'SVB-Abschl. Insgesamt'!D19</f>
        <v>60428</v>
      </c>
      <c r="E20" s="8">
        <f>'SVB-Abschl. Insgesamt'!E19</f>
        <v>37302</v>
      </c>
      <c r="F20" s="77">
        <f t="shared" si="5"/>
        <v>61.729661746210361</v>
      </c>
      <c r="G20" s="8">
        <f>'SVB-Abschl. Insgesamt'!F19</f>
        <v>35061</v>
      </c>
      <c r="H20" s="77">
        <f t="shared" si="6"/>
        <v>58.021116038922351</v>
      </c>
      <c r="I20" s="8">
        <f>'SVB-Abschl. Insgesamt'!G19</f>
        <v>2241</v>
      </c>
      <c r="J20" s="77">
        <f t="shared" si="7"/>
        <v>3.7085457072880121</v>
      </c>
      <c r="K20" s="8">
        <f>'SVB-Abschl. Insgesamt'!H19</f>
        <v>6207</v>
      </c>
      <c r="L20" s="77">
        <f t="shared" si="0"/>
        <v>10.271728337856622</v>
      </c>
      <c r="M20" s="8">
        <f>'SVB-Abschl. Insgesamt'!I19</f>
        <v>1165</v>
      </c>
      <c r="N20" s="77">
        <f t="shared" si="8"/>
        <v>1.9279142119547228</v>
      </c>
      <c r="O20" s="8">
        <f>'SVB-Abschl. Insgesamt'!J19</f>
        <v>4559</v>
      </c>
      <c r="P20" s="77">
        <f t="shared" si="1"/>
        <v>7.5445157873833324</v>
      </c>
      <c r="Q20" s="8">
        <f>'SVB-Abschl. Insgesamt'!K19</f>
        <v>483</v>
      </c>
      <c r="R20" s="77">
        <f t="shared" si="2"/>
        <v>0.79929833851856757</v>
      </c>
      <c r="S20" s="30">
        <f>'SVB-Abschl. Insgesamt'!L19</f>
        <v>7401</v>
      </c>
      <c r="T20" s="84">
        <f t="shared" si="3"/>
        <v>12.247633547362149</v>
      </c>
      <c r="U20" s="98">
        <f>'SVB-Abschl. Insgesamt'!M19</f>
        <v>9518</v>
      </c>
      <c r="V20" s="77">
        <f t="shared" si="4"/>
        <v>15.750976368570861</v>
      </c>
    </row>
    <row r="21" spans="1:22" x14ac:dyDescent="0.2">
      <c r="A21" s="22" t="s">
        <v>8</v>
      </c>
      <c r="B21" s="8"/>
      <c r="C21" s="8"/>
      <c r="D21" s="8">
        <f>'SVB-Abschl. Insgesamt'!D20</f>
        <v>46007</v>
      </c>
      <c r="E21" s="8">
        <f>'SVB-Abschl. Insgesamt'!E20</f>
        <v>27771</v>
      </c>
      <c r="F21" s="77">
        <f t="shared" si="5"/>
        <v>60.362553524463671</v>
      </c>
      <c r="G21" s="8">
        <f>'SVB-Abschl. Insgesamt'!F20</f>
        <v>26408</v>
      </c>
      <c r="H21" s="77">
        <f t="shared" si="6"/>
        <v>57.399960875518943</v>
      </c>
      <c r="I21" s="8">
        <f>'SVB-Abschl. Insgesamt'!G20</f>
        <v>1363</v>
      </c>
      <c r="J21" s="77">
        <f t="shared" si="7"/>
        <v>2.9625926489447258</v>
      </c>
      <c r="K21" s="8">
        <f>'SVB-Abschl. Insgesamt'!H20</f>
        <v>5227</v>
      </c>
      <c r="L21" s="77">
        <f t="shared" si="0"/>
        <v>11.361314582563523</v>
      </c>
      <c r="M21" s="8">
        <f>'SVB-Abschl. Insgesamt'!I20</f>
        <v>881</v>
      </c>
      <c r="N21" s="77">
        <f t="shared" si="8"/>
        <v>1.9149259895233333</v>
      </c>
      <c r="O21" s="8">
        <f>'SVB-Abschl. Insgesamt'!J20</f>
        <v>3949</v>
      </c>
      <c r="P21" s="77">
        <f t="shared" si="1"/>
        <v>8.5834764275001625</v>
      </c>
      <c r="Q21" s="8">
        <f>'SVB-Abschl. Insgesamt'!K20</f>
        <v>397</v>
      </c>
      <c r="R21" s="77">
        <f t="shared" si="2"/>
        <v>0.86291216554002648</v>
      </c>
      <c r="S21" s="30">
        <f>'SVB-Abschl. Insgesamt'!L20</f>
        <v>5468</v>
      </c>
      <c r="T21" s="84">
        <f t="shared" si="3"/>
        <v>11.885147912274219</v>
      </c>
      <c r="U21" s="98">
        <f>'SVB-Abschl. Insgesamt'!M20</f>
        <v>7541</v>
      </c>
      <c r="V21" s="77">
        <f t="shared" si="4"/>
        <v>16.390983980698589</v>
      </c>
    </row>
    <row r="22" spans="1:22" x14ac:dyDescent="0.2">
      <c r="A22" s="22" t="s">
        <v>9</v>
      </c>
      <c r="B22" s="8"/>
      <c r="C22" s="8"/>
      <c r="D22" s="8">
        <f>'SVB-Abschl. Insgesamt'!D21</f>
        <v>59416</v>
      </c>
      <c r="E22" s="8">
        <f>'SVB-Abschl. Insgesamt'!E21</f>
        <v>34362</v>
      </c>
      <c r="F22" s="77">
        <f t="shared" si="5"/>
        <v>57.832906961087929</v>
      </c>
      <c r="G22" s="8">
        <f>'SVB-Abschl. Insgesamt'!F21</f>
        <v>32246</v>
      </c>
      <c r="H22" s="77">
        <f t="shared" si="6"/>
        <v>54.271576679682241</v>
      </c>
      <c r="I22" s="8">
        <f>'SVB-Abschl. Insgesamt'!G21</f>
        <v>2116</v>
      </c>
      <c r="J22" s="77">
        <f t="shared" si="7"/>
        <v>3.5613302814056822</v>
      </c>
      <c r="K22" s="8">
        <f>'SVB-Abschl. Insgesamt'!H21</f>
        <v>10283</v>
      </c>
      <c r="L22" s="77">
        <f t="shared" si="0"/>
        <v>17.306786050895383</v>
      </c>
      <c r="M22" s="8">
        <f>'SVB-Abschl. Insgesamt'!I21</f>
        <v>1801</v>
      </c>
      <c r="N22" s="77">
        <f t="shared" si="8"/>
        <v>3.0311700552039857</v>
      </c>
      <c r="O22" s="8">
        <f>'SVB-Abschl. Insgesamt'!J21</f>
        <v>7798</v>
      </c>
      <c r="P22" s="77">
        <f t="shared" si="1"/>
        <v>13.124410933081998</v>
      </c>
      <c r="Q22" s="8">
        <f>'SVB-Abschl. Insgesamt'!K21</f>
        <v>684</v>
      </c>
      <c r="R22" s="77">
        <f t="shared" si="2"/>
        <v>1.1512050626093981</v>
      </c>
      <c r="S22" s="30">
        <f>'SVB-Abschl. Insgesamt'!L21</f>
        <v>6709</v>
      </c>
      <c r="T22" s="84">
        <f t="shared" si="3"/>
        <v>11.291571293927563</v>
      </c>
      <c r="U22" s="98">
        <f>'SVB-Abschl. Insgesamt'!M21</f>
        <v>8062</v>
      </c>
      <c r="V22" s="77">
        <f t="shared" si="4"/>
        <v>13.568735694089135</v>
      </c>
    </row>
    <row r="23" spans="1:22" x14ac:dyDescent="0.2">
      <c r="A23" s="22" t="s">
        <v>10</v>
      </c>
      <c r="B23" s="8"/>
      <c r="C23" s="8"/>
      <c r="D23" s="8">
        <f>'SVB-Abschl. Insgesamt'!D22</f>
        <v>66327</v>
      </c>
      <c r="E23" s="8">
        <f>'SVB-Abschl. Insgesamt'!E22</f>
        <v>40000</v>
      </c>
      <c r="F23" s="77">
        <f t="shared" si="5"/>
        <v>60.307265517813256</v>
      </c>
      <c r="G23" s="8">
        <f>'SVB-Abschl. Insgesamt'!F22</f>
        <v>37362</v>
      </c>
      <c r="H23" s="77">
        <f t="shared" si="6"/>
        <v>56.330001356913471</v>
      </c>
      <c r="I23" s="8">
        <f>'SVB-Abschl. Insgesamt'!G22</f>
        <v>2638</v>
      </c>
      <c r="J23" s="77">
        <f t="shared" si="7"/>
        <v>3.9772641608997841</v>
      </c>
      <c r="K23" s="8">
        <f>'SVB-Abschl. Insgesamt'!H22</f>
        <v>7189</v>
      </c>
      <c r="L23" s="77">
        <f t="shared" si="0"/>
        <v>10.838723295188988</v>
      </c>
      <c r="M23" s="8">
        <f>'SVB-Abschl. Insgesamt'!I22</f>
        <v>1234</v>
      </c>
      <c r="N23" s="77">
        <f t="shared" si="8"/>
        <v>1.8604791412245389</v>
      </c>
      <c r="O23" s="8">
        <f>'SVB-Abschl. Insgesamt'!J22</f>
        <v>5434</v>
      </c>
      <c r="P23" s="77">
        <f t="shared" si="1"/>
        <v>8.1927420205949311</v>
      </c>
      <c r="Q23" s="8">
        <f>'SVB-Abschl. Insgesamt'!K22</f>
        <v>521</v>
      </c>
      <c r="R23" s="77">
        <f t="shared" si="2"/>
        <v>0.7855021333695178</v>
      </c>
      <c r="S23" s="30">
        <f>'SVB-Abschl. Insgesamt'!L22</f>
        <v>8726</v>
      </c>
      <c r="T23" s="84">
        <f t="shared" si="3"/>
        <v>13.156029972710961</v>
      </c>
      <c r="U23" s="98">
        <f>'SVB-Abschl. Insgesamt'!M22</f>
        <v>10412</v>
      </c>
      <c r="V23" s="77">
        <f t="shared" si="4"/>
        <v>15.697981214286791</v>
      </c>
    </row>
    <row r="24" spans="1:22" x14ac:dyDescent="0.2">
      <c r="A24" s="51" t="s">
        <v>11</v>
      </c>
      <c r="B24" s="8"/>
      <c r="C24" s="8"/>
      <c r="D24" s="17">
        <f>'SVB-Abschl. Insgesamt'!D23</f>
        <v>1227369</v>
      </c>
      <c r="E24" s="17">
        <f>'SVB-Abschl. Insgesamt'!E23</f>
        <v>710891</v>
      </c>
      <c r="F24" s="96">
        <f t="shared" si="5"/>
        <v>57.919908356818524</v>
      </c>
      <c r="G24" s="17">
        <f>'SVB-Abschl. Insgesamt'!F23</f>
        <v>669706</v>
      </c>
      <c r="H24" s="96">
        <f t="shared" si="6"/>
        <v>54.564356766384023</v>
      </c>
      <c r="I24" s="17">
        <f>'SVB-Abschl. Insgesamt'!G23</f>
        <v>41185</v>
      </c>
      <c r="J24" s="96">
        <f t="shared" si="7"/>
        <v>3.3555515904344984</v>
      </c>
      <c r="K24" s="17">
        <f>'SVB-Abschl. Insgesamt'!H23</f>
        <v>188658</v>
      </c>
      <c r="L24" s="96">
        <f t="shared" si="0"/>
        <v>15.370927569459553</v>
      </c>
      <c r="M24" s="17">
        <f>'SVB-Abschl. Insgesamt'!I23</f>
        <v>34932</v>
      </c>
      <c r="N24" s="96">
        <f t="shared" si="8"/>
        <v>2.8460878513307737</v>
      </c>
      <c r="O24" s="17">
        <f>'SVB-Abschl. Insgesamt'!J23</f>
        <v>139694</v>
      </c>
      <c r="P24" s="96">
        <f t="shared" si="1"/>
        <v>11.381581252255842</v>
      </c>
      <c r="Q24" s="17">
        <f>'SVB-Abschl. Insgesamt'!K23</f>
        <v>14032</v>
      </c>
      <c r="R24" s="96">
        <f t="shared" si="2"/>
        <v>1.1432584658729363</v>
      </c>
      <c r="S24" s="14">
        <f>'SVB-Abschl. Insgesamt'!L23</f>
        <v>142968</v>
      </c>
      <c r="T24" s="97">
        <f t="shared" si="3"/>
        <v>11.648330697614165</v>
      </c>
      <c r="U24" s="99">
        <f>'SVB-Abschl. Insgesamt'!M23</f>
        <v>184852</v>
      </c>
      <c r="V24" s="96">
        <f t="shared" si="4"/>
        <v>15.060833376107755</v>
      </c>
    </row>
    <row r="25" spans="1:22" x14ac:dyDescent="0.2">
      <c r="A25" s="22" t="s">
        <v>12</v>
      </c>
      <c r="B25" s="8"/>
      <c r="C25" s="8"/>
      <c r="D25" s="8">
        <f>'SVB-Abschl. Insgesamt'!D24</f>
        <v>109992</v>
      </c>
      <c r="E25" s="8">
        <f>'SVB-Abschl. Insgesamt'!E24</f>
        <v>69505</v>
      </c>
      <c r="F25" s="77">
        <f t="shared" si="5"/>
        <v>63.190959342497635</v>
      </c>
      <c r="G25" s="8">
        <f>'SVB-Abschl. Insgesamt'!F24</f>
        <v>64707</v>
      </c>
      <c r="H25" s="77">
        <f t="shared" si="6"/>
        <v>58.828823914466511</v>
      </c>
      <c r="I25" s="8">
        <f>'SVB-Abschl. Insgesamt'!G24</f>
        <v>4798</v>
      </c>
      <c r="J25" s="77">
        <f t="shared" si="7"/>
        <v>4.36213542803113</v>
      </c>
      <c r="K25" s="8">
        <f>'SVB-Abschl. Insgesamt'!H24</f>
        <v>13246</v>
      </c>
      <c r="L25" s="77">
        <f t="shared" si="0"/>
        <v>12.042694014110117</v>
      </c>
      <c r="M25" s="8">
        <f>'SVB-Abschl. Insgesamt'!I24</f>
        <v>2265</v>
      </c>
      <c r="N25" s="77">
        <f t="shared" si="8"/>
        <v>2.0592406720488765</v>
      </c>
      <c r="O25" s="8">
        <f>'SVB-Abschl. Insgesamt'!J24</f>
        <v>10052</v>
      </c>
      <c r="P25" s="77">
        <f t="shared" si="1"/>
        <v>9.138846461560842</v>
      </c>
      <c r="Q25" s="8">
        <f>'SVB-Abschl. Insgesamt'!K24</f>
        <v>929</v>
      </c>
      <c r="R25" s="77">
        <f t="shared" si="2"/>
        <v>0.8446068805004</v>
      </c>
      <c r="S25" s="30">
        <f>'SVB-Abschl. Insgesamt'!L24</f>
        <v>10528</v>
      </c>
      <c r="T25" s="84">
        <f t="shared" si="3"/>
        <v>9.5716052076514657</v>
      </c>
      <c r="U25" s="98">
        <f>'SVB-Abschl. Insgesamt'!M24</f>
        <v>16713</v>
      </c>
      <c r="V25" s="77">
        <f t="shared" si="4"/>
        <v>15.194741435740781</v>
      </c>
    </row>
    <row r="26" spans="1:22" x14ac:dyDescent="0.2">
      <c r="A26" s="22" t="s">
        <v>13</v>
      </c>
      <c r="B26" s="8"/>
      <c r="C26" s="8"/>
      <c r="D26" s="8">
        <f>'SVB-Abschl. Insgesamt'!D25</f>
        <v>171583</v>
      </c>
      <c r="E26" s="8">
        <f>'SVB-Abschl. Insgesamt'!E25</f>
        <v>108819</v>
      </c>
      <c r="F26" s="77">
        <f t="shared" si="5"/>
        <v>63.420618592751033</v>
      </c>
      <c r="G26" s="8">
        <f>'SVB-Abschl. Insgesamt'!F25</f>
        <v>102624</v>
      </c>
      <c r="H26" s="77">
        <f t="shared" si="6"/>
        <v>59.810121049288099</v>
      </c>
      <c r="I26" s="8">
        <f>'SVB-Abschl. Insgesamt'!G25</f>
        <v>6195</v>
      </c>
      <c r="J26" s="77">
        <f t="shared" si="7"/>
        <v>3.6104975434629303</v>
      </c>
      <c r="K26" s="8">
        <f>'SVB-Abschl. Insgesamt'!H25</f>
        <v>17538</v>
      </c>
      <c r="L26" s="77">
        <f t="shared" si="0"/>
        <v>10.221292319169148</v>
      </c>
      <c r="M26" s="8">
        <f>'SVB-Abschl. Insgesamt'!I25</f>
        <v>2665</v>
      </c>
      <c r="N26" s="77">
        <f t="shared" si="8"/>
        <v>1.5531841732572575</v>
      </c>
      <c r="O26" s="8">
        <f>'SVB-Abschl. Insgesamt'!J25</f>
        <v>13575</v>
      </c>
      <c r="P26" s="77">
        <f t="shared" si="1"/>
        <v>7.9116229463291816</v>
      </c>
      <c r="Q26" s="8">
        <f>'SVB-Abschl. Insgesamt'!K25</f>
        <v>1298</v>
      </c>
      <c r="R26" s="77">
        <f t="shared" si="2"/>
        <v>0.75648519958270932</v>
      </c>
      <c r="S26" s="30">
        <f>'SVB-Abschl. Insgesamt'!L25</f>
        <v>22065</v>
      </c>
      <c r="T26" s="84">
        <f t="shared" si="3"/>
        <v>12.859665584585885</v>
      </c>
      <c r="U26" s="98">
        <f>'SVB-Abschl. Insgesamt'!M25</f>
        <v>23161</v>
      </c>
      <c r="V26" s="77">
        <f t="shared" si="4"/>
        <v>13.498423503493937</v>
      </c>
    </row>
    <row r="27" spans="1:22" x14ac:dyDescent="0.2">
      <c r="A27" s="22" t="s">
        <v>14</v>
      </c>
      <c r="B27" s="8"/>
      <c r="C27" s="8"/>
      <c r="D27" s="8">
        <f>'SVB-Abschl. Insgesamt'!D26</f>
        <v>133128</v>
      </c>
      <c r="E27" s="8">
        <f>'SVB-Abschl. Insgesamt'!E26</f>
        <v>83712</v>
      </c>
      <c r="F27" s="77">
        <f t="shared" si="5"/>
        <v>62.880836488191818</v>
      </c>
      <c r="G27" s="8">
        <f>'SVB-Abschl. Insgesamt'!F26</f>
        <v>78726</v>
      </c>
      <c r="H27" s="77">
        <f t="shared" si="6"/>
        <v>59.135568775914905</v>
      </c>
      <c r="I27" s="8">
        <f>'SVB-Abschl. Insgesamt'!G26</f>
        <v>4986</v>
      </c>
      <c r="J27" s="77">
        <f t="shared" si="7"/>
        <v>3.745267712276906</v>
      </c>
      <c r="K27" s="8">
        <f>'SVB-Abschl. Insgesamt'!H26</f>
        <v>13145</v>
      </c>
      <c r="L27" s="77">
        <f t="shared" si="0"/>
        <v>9.8739558920737931</v>
      </c>
      <c r="M27" s="8">
        <f>'SVB-Abschl. Insgesamt'!I26</f>
        <v>2640</v>
      </c>
      <c r="N27" s="77">
        <f t="shared" si="8"/>
        <v>1.9830539030106362</v>
      </c>
      <c r="O27" s="8">
        <f>'SVB-Abschl. Insgesamt'!J26</f>
        <v>9681</v>
      </c>
      <c r="P27" s="77">
        <f t="shared" si="1"/>
        <v>7.2719488011537772</v>
      </c>
      <c r="Q27" s="8">
        <f>'SVB-Abschl. Insgesamt'!K26</f>
        <v>824</v>
      </c>
      <c r="R27" s="77">
        <f t="shared" si="2"/>
        <v>0.61895318790938048</v>
      </c>
      <c r="S27" s="30">
        <f>'SVB-Abschl. Insgesamt'!L26</f>
        <v>15728</v>
      </c>
      <c r="T27" s="84">
        <f t="shared" si="3"/>
        <v>11.814193858542154</v>
      </c>
      <c r="U27" s="98">
        <f>'SVB-Abschl. Insgesamt'!M26</f>
        <v>20543</v>
      </c>
      <c r="V27" s="77">
        <f t="shared" si="4"/>
        <v>15.431013761192236</v>
      </c>
    </row>
    <row r="28" spans="1:22" x14ac:dyDescent="0.2">
      <c r="A28" s="22" t="s">
        <v>15</v>
      </c>
      <c r="B28" s="8"/>
      <c r="C28" s="8"/>
      <c r="D28" s="8">
        <f>'SVB-Abschl. Insgesamt'!D27</f>
        <v>138260</v>
      </c>
      <c r="E28" s="8">
        <f>'SVB-Abschl. Insgesamt'!E27</f>
        <v>89367</v>
      </c>
      <c r="F28" s="77">
        <f t="shared" si="5"/>
        <v>64.636915955446256</v>
      </c>
      <c r="G28" s="8">
        <f>'SVB-Abschl. Insgesamt'!F27</f>
        <v>83425</v>
      </c>
      <c r="H28" s="77">
        <f t="shared" si="6"/>
        <v>60.339215969911763</v>
      </c>
      <c r="I28" s="8">
        <f>'SVB-Abschl. Insgesamt'!G27</f>
        <v>5942</v>
      </c>
      <c r="J28" s="77">
        <f t="shared" si="7"/>
        <v>4.2976999855345008</v>
      </c>
      <c r="K28" s="8">
        <f>'SVB-Abschl. Insgesamt'!H27</f>
        <v>13786</v>
      </c>
      <c r="L28" s="77">
        <f t="shared" si="0"/>
        <v>9.9710690004339639</v>
      </c>
      <c r="M28" s="8">
        <f>'SVB-Abschl. Insgesamt'!I27</f>
        <v>2502</v>
      </c>
      <c r="N28" s="77">
        <f t="shared" si="8"/>
        <v>1.8096340228554897</v>
      </c>
      <c r="O28" s="8">
        <f>'SVB-Abschl. Insgesamt'!J27</f>
        <v>10322</v>
      </c>
      <c r="P28" s="77">
        <f t="shared" si="1"/>
        <v>7.4656444380153326</v>
      </c>
      <c r="Q28" s="8">
        <f>'SVB-Abschl. Insgesamt'!K27</f>
        <v>962</v>
      </c>
      <c r="R28" s="77">
        <f t="shared" si="2"/>
        <v>0.69579053956314196</v>
      </c>
      <c r="S28" s="30">
        <f>'SVB-Abschl. Insgesamt'!L27</f>
        <v>16891</v>
      </c>
      <c r="T28" s="84">
        <f t="shared" si="3"/>
        <v>12.216837841747433</v>
      </c>
      <c r="U28" s="98">
        <f>'SVB-Abschl. Insgesamt'!M27</f>
        <v>18216</v>
      </c>
      <c r="V28" s="77">
        <f t="shared" si="4"/>
        <v>13.175177202372343</v>
      </c>
    </row>
    <row r="29" spans="1:22" ht="16.5" customHeight="1" x14ac:dyDescent="0.2">
      <c r="A29" s="51" t="s">
        <v>24</v>
      </c>
      <c r="B29" s="8"/>
      <c r="C29" s="8"/>
      <c r="D29" s="17">
        <f>'SVB-Abschl. Insgesamt'!D28</f>
        <v>552963</v>
      </c>
      <c r="E29" s="17">
        <f>'SVB-Abschl. Insgesamt'!E28</f>
        <v>351403</v>
      </c>
      <c r="F29" s="96">
        <f t="shared" si="5"/>
        <v>63.549098221761668</v>
      </c>
      <c r="G29" s="17">
        <f>'SVB-Abschl. Insgesamt'!F28</f>
        <v>329482</v>
      </c>
      <c r="H29" s="96">
        <f t="shared" si="6"/>
        <v>59.584818514077796</v>
      </c>
      <c r="I29" s="17">
        <f>'SVB-Abschl. Insgesamt'!G28</f>
        <v>21921</v>
      </c>
      <c r="J29" s="96">
        <f t="shared" si="7"/>
        <v>3.9642797076838781</v>
      </c>
      <c r="K29" s="17">
        <f>'SVB-Abschl. Insgesamt'!H28</f>
        <v>57715</v>
      </c>
      <c r="L29" s="96">
        <f t="shared" si="0"/>
        <v>10.437407204460335</v>
      </c>
      <c r="M29" s="17">
        <f>'SVB-Abschl. Insgesamt'!I28</f>
        <v>10072</v>
      </c>
      <c r="N29" s="96">
        <f t="shared" si="8"/>
        <v>1.8214600253543183</v>
      </c>
      <c r="O29" s="17">
        <f>'SVB-Abschl. Insgesamt'!J28</f>
        <v>43630</v>
      </c>
      <c r="P29" s="96">
        <f t="shared" si="1"/>
        <v>7.8902205029992967</v>
      </c>
      <c r="Q29" s="17">
        <f>'SVB-Abschl. Insgesamt'!K28</f>
        <v>4013</v>
      </c>
      <c r="R29" s="96">
        <f t="shared" si="2"/>
        <v>0.72572667610671959</v>
      </c>
      <c r="S29" s="14">
        <f>'SVB-Abschl. Insgesamt'!L28</f>
        <v>65212</v>
      </c>
      <c r="T29" s="97">
        <f t="shared" si="3"/>
        <v>11.793194119678892</v>
      </c>
      <c r="U29" s="99">
        <f>'SVB-Abschl. Insgesamt'!M28</f>
        <v>78633</v>
      </c>
      <c r="V29" s="96">
        <f t="shared" si="4"/>
        <v>14.2203004540991</v>
      </c>
    </row>
    <row r="30" spans="1:22" ht="51.75" customHeight="1" x14ac:dyDescent="0.2">
      <c r="A30" s="52" t="s">
        <v>16</v>
      </c>
      <c r="B30" s="12"/>
      <c r="C30" s="13"/>
      <c r="D30" s="17">
        <f>'SVB-Abschl. Insgesamt'!D29</f>
        <v>1780332</v>
      </c>
      <c r="E30" s="17">
        <f>'SVB-Abschl. Insgesamt'!E29</f>
        <v>1062294</v>
      </c>
      <c r="F30" s="96">
        <f t="shared" si="5"/>
        <v>59.668309056962407</v>
      </c>
      <c r="G30" s="17">
        <f>'SVB-Abschl. Insgesamt'!F29</f>
        <v>999188</v>
      </c>
      <c r="H30" s="96">
        <f t="shared" si="6"/>
        <v>56.123689289413434</v>
      </c>
      <c r="I30" s="17">
        <f>'SVB-Abschl. Insgesamt'!G29</f>
        <v>63106</v>
      </c>
      <c r="J30" s="96">
        <f t="shared" si="7"/>
        <v>3.5446197675489741</v>
      </c>
      <c r="K30" s="17">
        <f>'SVB-Abschl. Insgesamt'!H29</f>
        <v>246373</v>
      </c>
      <c r="L30" s="96">
        <f t="shared" si="0"/>
        <v>13.838598643399097</v>
      </c>
      <c r="M30" s="17">
        <f>'SVB-Abschl. Insgesamt'!I29</f>
        <v>45004</v>
      </c>
      <c r="N30" s="96">
        <f t="shared" si="8"/>
        <v>2.5278431213953354</v>
      </c>
      <c r="O30" s="17">
        <f>'SVB-Abschl. Insgesamt'!J29</f>
        <v>183324</v>
      </c>
      <c r="P30" s="96">
        <f t="shared" si="1"/>
        <v>10.297180525879442</v>
      </c>
      <c r="Q30" s="17">
        <f>'SVB-Abschl. Insgesamt'!K29</f>
        <v>18045</v>
      </c>
      <c r="R30" s="96">
        <f t="shared" si="2"/>
        <v>1.0135749961243183</v>
      </c>
      <c r="S30" s="14">
        <f>'SVB-Abschl. Insgesamt'!L29</f>
        <v>208180</v>
      </c>
      <c r="T30" s="97">
        <f t="shared" si="3"/>
        <v>11.693324615858165</v>
      </c>
      <c r="U30" s="99">
        <f>'SVB-Abschl. Insgesamt'!M29</f>
        <v>263485</v>
      </c>
      <c r="V30" s="96">
        <f t="shared" si="4"/>
        <v>14.799767683780329</v>
      </c>
    </row>
    <row r="31" spans="1:22" x14ac:dyDescent="0.2">
      <c r="A31" s="52" t="s">
        <v>17</v>
      </c>
      <c r="B31" s="15"/>
      <c r="C31" s="13"/>
      <c r="D31" s="17">
        <f>'SVB-Abschl. Insgesamt'!D30</f>
        <v>6976079</v>
      </c>
      <c r="E31" s="17">
        <f>'SVB-Abschl. Insgesamt'!E30</f>
        <v>4114335</v>
      </c>
      <c r="F31" s="96">
        <f t="shared" si="5"/>
        <v>58.977758136053218</v>
      </c>
      <c r="G31" s="17">
        <f>'SVB-Abschl. Insgesamt'!F30</f>
        <v>3819136</v>
      </c>
      <c r="H31" s="96">
        <f t="shared" si="6"/>
        <v>54.746169015574509</v>
      </c>
      <c r="I31" s="17">
        <f>'SVB-Abschl. Insgesamt'!G30</f>
        <v>295199</v>
      </c>
      <c r="J31" s="96">
        <f t="shared" si="7"/>
        <v>4.2315891204787102</v>
      </c>
      <c r="K31" s="17">
        <f>'SVB-Abschl. Insgesamt'!H30</f>
        <v>1090847</v>
      </c>
      <c r="L31" s="96">
        <f t="shared" si="0"/>
        <v>15.636964546989793</v>
      </c>
      <c r="M31" s="17">
        <f>'SVB-Abschl. Insgesamt'!I30</f>
        <v>211693</v>
      </c>
      <c r="N31" s="96">
        <f t="shared" si="8"/>
        <v>3.0345556579849511</v>
      </c>
      <c r="O31" s="17">
        <f>'SVB-Abschl. Insgesamt'!J30</f>
        <v>801211</v>
      </c>
      <c r="P31" s="96">
        <f t="shared" si="1"/>
        <v>11.485119362897123</v>
      </c>
      <c r="Q31" s="17">
        <f>'SVB-Abschl. Insgesamt'!K30</f>
        <v>77943</v>
      </c>
      <c r="R31" s="96">
        <f t="shared" si="2"/>
        <v>1.1172895261077176</v>
      </c>
      <c r="S31" s="14">
        <f>'SVB-Abschl. Insgesamt'!L30</f>
        <v>764337</v>
      </c>
      <c r="T31" s="97">
        <f t="shared" si="3"/>
        <v>10.956541633201116</v>
      </c>
      <c r="U31" s="99">
        <f>'SVB-Abschl. Insgesamt'!M30</f>
        <v>1006560</v>
      </c>
      <c r="V31" s="96">
        <f t="shared" si="4"/>
        <v>14.428735683755875</v>
      </c>
    </row>
    <row r="32" spans="1:22" x14ac:dyDescent="0.2">
      <c r="A32" s="53" t="s">
        <v>22</v>
      </c>
      <c r="B32" s="17"/>
      <c r="C32" s="18"/>
      <c r="D32" s="8">
        <f>'SVB-Abschl. Insgesamt'!D31</f>
        <v>5195747</v>
      </c>
      <c r="E32" s="8">
        <f>'SVB-Abschl. Insgesamt'!E31</f>
        <v>2341150</v>
      </c>
      <c r="F32" s="77">
        <f t="shared" si="5"/>
        <v>45.058968421672574</v>
      </c>
      <c r="G32" s="8">
        <f>'SVB-Abschl. Insgesamt'!F31</f>
        <v>2819948</v>
      </c>
      <c r="H32" s="77">
        <f t="shared" si="6"/>
        <v>54.274159230616888</v>
      </c>
      <c r="I32" s="8">
        <f>'SVB-Abschl. Insgesamt'!G31</f>
        <v>232093</v>
      </c>
      <c r="J32" s="77">
        <f t="shared" si="7"/>
        <v>4.4669803976213629</v>
      </c>
      <c r="K32" s="8">
        <f>'SVB-Abschl. Insgesamt'!H31</f>
        <v>655816</v>
      </c>
      <c r="L32" s="77">
        <f t="shared" si="0"/>
        <v>12.622169632201105</v>
      </c>
      <c r="M32" s="8">
        <f>'SVB-Abschl. Insgesamt'!I31</f>
        <v>131757</v>
      </c>
      <c r="N32" s="77">
        <f t="shared" si="8"/>
        <v>2.5358625044675964</v>
      </c>
      <c r="O32" s="8">
        <f>'SVB-Abschl. Insgesamt'!J31</f>
        <v>617887</v>
      </c>
      <c r="P32" s="77">
        <f t="shared" si="1"/>
        <v>11.892168729539756</v>
      </c>
      <c r="Q32" s="8">
        <f>'SVB-Abschl. Insgesamt'!K31</f>
        <v>45866</v>
      </c>
      <c r="R32" s="77">
        <f t="shared" si="2"/>
        <v>0.88276045773591361</v>
      </c>
      <c r="S32" s="30">
        <f>'SVB-Abschl. Insgesamt'!L31</f>
        <v>413189</v>
      </c>
      <c r="T32" s="84">
        <f t="shared" si="3"/>
        <v>7.9524464913322381</v>
      </c>
      <c r="U32" s="98">
        <f>'SVB-Abschl. Insgesamt'!M31</f>
        <v>743075</v>
      </c>
      <c r="V32" s="77">
        <f t="shared" si="4"/>
        <v>14.301600905509835</v>
      </c>
    </row>
    <row r="33" spans="1:22" ht="6.75" customHeight="1" x14ac:dyDescent="0.2">
      <c r="A33" s="22"/>
      <c r="B33" s="8"/>
      <c r="C33" s="8"/>
      <c r="D33" s="8"/>
      <c r="E33" s="8"/>
      <c r="F33" s="7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  <c r="T33" s="9"/>
      <c r="U33" s="8"/>
      <c r="V33" s="8"/>
    </row>
    <row r="34" spans="1:22" s="40" customFormat="1" x14ac:dyDescent="0.2">
      <c r="A34" s="1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2">
      <c r="A36" s="22" t="s">
        <v>18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x14ac:dyDescent="0.2">
      <c r="A37" s="25" t="s">
        <v>19</v>
      </c>
    </row>
    <row r="38" spans="1:22" x14ac:dyDescent="0.2">
      <c r="A38" s="26" t="s">
        <v>99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">
      <c r="A39" s="27"/>
    </row>
    <row r="40" spans="1:22" x14ac:dyDescent="0.2">
      <c r="A40" s="27"/>
    </row>
    <row r="41" spans="1:22" x14ac:dyDescent="0.2">
      <c r="A41" s="27"/>
    </row>
    <row r="42" spans="1:22" x14ac:dyDescent="0.2">
      <c r="S42" s="23"/>
      <c r="T42" s="23"/>
    </row>
    <row r="51" spans="1:22" x14ac:dyDescent="0.2">
      <c r="A51" s="2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</sheetData>
  <mergeCells count="13">
    <mergeCell ref="S6:T8"/>
    <mergeCell ref="U6:V8"/>
    <mergeCell ref="D10:V10"/>
    <mergeCell ref="D6:D8"/>
    <mergeCell ref="M6:Q7"/>
    <mergeCell ref="E6:F8"/>
    <mergeCell ref="G8:H8"/>
    <mergeCell ref="G6:I7"/>
    <mergeCell ref="K6:L8"/>
    <mergeCell ref="M8:N8"/>
    <mergeCell ref="O8:P8"/>
    <mergeCell ref="Q8:R8"/>
    <mergeCell ref="I8:J8"/>
  </mergeCells>
  <pageMargins left="0.7" right="0.7" top="0.78740157499999996" bottom="0.78740157499999996" header="0.3" footer="0.3"/>
  <pageSetup paperSize="9"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W51"/>
  <sheetViews>
    <sheetView showGridLines="0" topLeftCell="A4" zoomScaleNormal="100" workbookViewId="0">
      <pane xSplit="3" topLeftCell="D1" activePane="topRight" state="frozen"/>
      <selection activeCell="T12" sqref="T12"/>
      <selection pane="topRight" activeCell="W30" sqref="W30"/>
    </sheetView>
  </sheetViews>
  <sheetFormatPr baseColWidth="10" defaultRowHeight="14.25" x14ac:dyDescent="0.2"/>
  <cols>
    <col min="1" max="1" width="22.28515625" style="31" customWidth="1"/>
    <col min="2" max="2" width="7.28515625" style="24" hidden="1" customWidth="1"/>
    <col min="3" max="3" width="8" style="24" hidden="1" customWidth="1"/>
    <col min="4" max="4" width="10.5703125" style="24" customWidth="1"/>
    <col min="5" max="5" width="8.85546875" style="24" customWidth="1"/>
    <col min="6" max="6" width="5.28515625" style="24" customWidth="1"/>
    <col min="7" max="7" width="9.7109375" style="24" customWidth="1"/>
    <col min="8" max="8" width="6.28515625" style="24" customWidth="1"/>
    <col min="9" max="9" width="9" style="24" customWidth="1"/>
    <col min="10" max="10" width="7" style="24" customWidth="1"/>
    <col min="11" max="11" width="8.85546875" style="24" customWidth="1"/>
    <col min="12" max="12" width="7.42578125" style="24" customWidth="1"/>
    <col min="13" max="13" width="11.42578125" style="24" customWidth="1"/>
    <col min="14" max="14" width="5.85546875" style="24" customWidth="1"/>
    <col min="15" max="15" width="12.140625" style="24" customWidth="1"/>
    <col min="16" max="16" width="8.42578125" style="24" customWidth="1"/>
    <col min="17" max="17" width="9.5703125" style="24" customWidth="1"/>
    <col min="18" max="18" width="6.85546875" style="24" customWidth="1"/>
    <col min="19" max="19" width="6.5703125" style="24" customWidth="1"/>
    <col min="20" max="20" width="7" style="24" customWidth="1"/>
    <col min="21" max="21" width="9.28515625" style="24" customWidth="1"/>
    <col min="22" max="22" width="7.85546875" style="24" customWidth="1"/>
    <col min="23" max="16384" width="11.42578125" style="31"/>
  </cols>
  <sheetData>
    <row r="1" spans="1:22" x14ac:dyDescent="0.2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2"/>
      <c r="B2" s="3"/>
      <c r="C2" s="3"/>
      <c r="D2" s="4" t="s">
        <v>27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3"/>
      <c r="V2" s="3"/>
    </row>
    <row r="3" spans="1:22" ht="15" x14ac:dyDescent="0.2">
      <c r="A3" s="5"/>
      <c r="B3" s="3"/>
      <c r="C3" s="3"/>
      <c r="D3" s="69" t="s">
        <v>35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5"/>
      <c r="T3" s="55"/>
      <c r="U3" s="3"/>
      <c r="V3" s="3"/>
    </row>
    <row r="4" spans="1:22" ht="15" x14ac:dyDescent="0.2">
      <c r="A4" s="5"/>
      <c r="B4" s="3"/>
      <c r="C4" s="3"/>
      <c r="D4" s="69" t="s">
        <v>56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8"/>
      <c r="T4" s="28"/>
      <c r="U4" s="3"/>
      <c r="V4" s="3"/>
    </row>
    <row r="5" spans="1:22" x14ac:dyDescent="0.2">
      <c r="A5" s="4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40" customFormat="1" ht="13.5" customHeight="1" x14ac:dyDescent="0.2">
      <c r="A6" s="37"/>
      <c r="B6" s="38"/>
      <c r="C6" s="38"/>
      <c r="D6" s="107" t="s">
        <v>34</v>
      </c>
      <c r="E6" s="119" t="s">
        <v>38</v>
      </c>
      <c r="F6" s="120"/>
      <c r="G6" s="112" t="s">
        <v>42</v>
      </c>
      <c r="H6" s="125"/>
      <c r="I6" s="116"/>
      <c r="J6" s="80"/>
      <c r="K6" s="119" t="s">
        <v>39</v>
      </c>
      <c r="L6" s="120"/>
      <c r="M6" s="112" t="s">
        <v>42</v>
      </c>
      <c r="N6" s="125"/>
      <c r="O6" s="116"/>
      <c r="P6" s="116"/>
      <c r="Q6" s="116"/>
      <c r="R6" s="80"/>
      <c r="S6" s="119" t="s">
        <v>40</v>
      </c>
      <c r="T6" s="120"/>
      <c r="U6" s="103" t="s">
        <v>97</v>
      </c>
      <c r="V6" s="116"/>
    </row>
    <row r="7" spans="1:22" s="40" customFormat="1" ht="16.5" customHeight="1" x14ac:dyDescent="0.2">
      <c r="A7" s="70"/>
      <c r="B7" s="8"/>
      <c r="C7" s="8"/>
      <c r="D7" s="108"/>
      <c r="E7" s="121"/>
      <c r="F7" s="122"/>
      <c r="G7" s="121"/>
      <c r="H7" s="126"/>
      <c r="I7" s="126"/>
      <c r="J7" s="82"/>
      <c r="K7" s="121"/>
      <c r="L7" s="122"/>
      <c r="M7" s="117"/>
      <c r="N7" s="105"/>
      <c r="O7" s="105"/>
      <c r="P7" s="105"/>
      <c r="Q7" s="126"/>
      <c r="R7" s="82"/>
      <c r="S7" s="121"/>
      <c r="T7" s="122"/>
      <c r="U7" s="104"/>
      <c r="V7" s="104"/>
    </row>
    <row r="8" spans="1:22" s="40" customFormat="1" ht="39" customHeight="1" x14ac:dyDescent="0.2">
      <c r="A8" s="43"/>
      <c r="B8" s="44"/>
      <c r="C8" s="45"/>
      <c r="D8" s="109"/>
      <c r="E8" s="117"/>
      <c r="F8" s="123"/>
      <c r="G8" s="127" t="s">
        <v>43</v>
      </c>
      <c r="H8" s="128"/>
      <c r="I8" s="127" t="s">
        <v>55</v>
      </c>
      <c r="J8" s="128"/>
      <c r="K8" s="117"/>
      <c r="L8" s="123"/>
      <c r="M8" s="127" t="s">
        <v>46</v>
      </c>
      <c r="N8" s="128"/>
      <c r="O8" s="127" t="s">
        <v>47</v>
      </c>
      <c r="P8" s="128"/>
      <c r="Q8" s="127" t="s">
        <v>45</v>
      </c>
      <c r="R8" s="128"/>
      <c r="S8" s="117"/>
      <c r="T8" s="123"/>
      <c r="U8" s="105"/>
      <c r="V8" s="105"/>
    </row>
    <row r="9" spans="1:22" s="40" customFormat="1" ht="39" customHeight="1" x14ac:dyDescent="0.2">
      <c r="A9" s="43"/>
      <c r="B9" s="45"/>
      <c r="C9" s="45"/>
      <c r="D9" s="85"/>
      <c r="E9" s="86" t="s">
        <v>53</v>
      </c>
      <c r="F9" s="86" t="s">
        <v>54</v>
      </c>
      <c r="G9" s="86" t="s">
        <v>53</v>
      </c>
      <c r="H9" s="86" t="s">
        <v>54</v>
      </c>
      <c r="I9" s="86" t="s">
        <v>53</v>
      </c>
      <c r="J9" s="86" t="s">
        <v>54</v>
      </c>
      <c r="K9" s="86" t="s">
        <v>53</v>
      </c>
      <c r="L9" s="86" t="s">
        <v>54</v>
      </c>
      <c r="M9" s="86" t="s">
        <v>53</v>
      </c>
      <c r="N9" s="86" t="s">
        <v>54</v>
      </c>
      <c r="O9" s="86" t="s">
        <v>53</v>
      </c>
      <c r="P9" s="86" t="s">
        <v>54</v>
      </c>
      <c r="Q9" s="86" t="s">
        <v>53</v>
      </c>
      <c r="R9" s="86" t="s">
        <v>54</v>
      </c>
      <c r="S9" s="86" t="s">
        <v>53</v>
      </c>
      <c r="T9" s="86" t="s">
        <v>54</v>
      </c>
      <c r="U9" s="86" t="s">
        <v>53</v>
      </c>
      <c r="V9" s="83" t="s">
        <v>54</v>
      </c>
    </row>
    <row r="10" spans="1:22" s="40" customFormat="1" ht="35.25" customHeight="1" x14ac:dyDescent="0.25">
      <c r="A10" s="43"/>
      <c r="B10" s="45"/>
      <c r="C10" s="45"/>
      <c r="D10" s="106">
        <v>43281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4"/>
    </row>
    <row r="11" spans="1:22" ht="6.75" customHeight="1" x14ac:dyDescent="0.2">
      <c r="A11" s="4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0"/>
      <c r="V11" s="10"/>
    </row>
    <row r="12" spans="1:22" x14ac:dyDescent="0.2">
      <c r="A12" s="29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  <c r="T12" s="48"/>
      <c r="U12" s="47"/>
      <c r="V12" s="47"/>
    </row>
    <row r="13" spans="1:22" x14ac:dyDescent="0.2">
      <c r="A13" s="22" t="s">
        <v>0</v>
      </c>
      <c r="B13" s="8"/>
      <c r="C13" s="8"/>
      <c r="D13" s="8">
        <f>'SVB-Abschluss Männer'!D12</f>
        <v>71802</v>
      </c>
      <c r="E13" s="8">
        <f>'SVB-Abschluss Männer'!E12</f>
        <v>39293</v>
      </c>
      <c r="F13" s="77">
        <f>E13/D13*100</f>
        <v>54.724102392691009</v>
      </c>
      <c r="G13" s="8">
        <f>'SVB-Abschluss Männer'!F12</f>
        <v>36210</v>
      </c>
      <c r="H13" s="77">
        <f>G13/D13*100</f>
        <v>50.43035012952285</v>
      </c>
      <c r="I13" s="8">
        <f>'SVB-Abschluss Männer'!G12</f>
        <v>3083</v>
      </c>
      <c r="J13" s="77">
        <f>I13/D13*100</f>
        <v>4.2937522631681571</v>
      </c>
      <c r="K13" s="8">
        <f>'SVB-Abschluss Männer'!H12</f>
        <v>12863</v>
      </c>
      <c r="L13" s="77">
        <f t="shared" ref="L13:L32" si="0">K13/D13*100</f>
        <v>17.91454277039637</v>
      </c>
      <c r="M13" s="8">
        <f>'SVB-Abschluss Männer'!I12</f>
        <v>2477</v>
      </c>
      <c r="N13" s="77">
        <f>M13/D13*100</f>
        <v>3.4497646305116847</v>
      </c>
      <c r="O13" s="8">
        <f>'SVB-Abschluss Männer'!J12</f>
        <v>9148</v>
      </c>
      <c r="P13" s="77">
        <f t="shared" ref="P13:P32" si="1">O13/D13*100</f>
        <v>12.740592184061725</v>
      </c>
      <c r="Q13" s="8">
        <f>'SVB-Abschluss Männer'!K12</f>
        <v>1238</v>
      </c>
      <c r="R13" s="77">
        <f t="shared" ref="R13:R32" si="2">Q13/D13*100</f>
        <v>1.7241859558229575</v>
      </c>
      <c r="S13" s="30">
        <f>'SVB-Abschluss Männer'!L12</f>
        <v>8489</v>
      </c>
      <c r="T13" s="84">
        <f t="shared" ref="T13:T32" si="3">S13/D13*100</f>
        <v>11.822790451519456</v>
      </c>
      <c r="U13" s="8">
        <f>'SVB-Abschluss Männer'!M12</f>
        <v>11157</v>
      </c>
      <c r="V13" s="77">
        <f t="shared" ref="V13:V32" si="4">U13/D13*100</f>
        <v>15.538564385393164</v>
      </c>
    </row>
    <row r="14" spans="1:22" x14ac:dyDescent="0.2">
      <c r="A14" s="22" t="s">
        <v>1</v>
      </c>
      <c r="B14" s="8"/>
      <c r="C14" s="8"/>
      <c r="D14" s="8">
        <f>'SVB-Abschluss Männer'!D13</f>
        <v>18587</v>
      </c>
      <c r="E14" s="8">
        <f>'SVB-Abschluss Männer'!E13</f>
        <v>11138</v>
      </c>
      <c r="F14" s="77">
        <f t="shared" ref="F14:F32" si="5">E14/D14*100</f>
        <v>59.923602517888853</v>
      </c>
      <c r="G14" s="8">
        <f>'SVB-Abschluss Männer'!F13</f>
        <v>10278</v>
      </c>
      <c r="H14" s="77">
        <f t="shared" ref="H14:H32" si="6">G14/D14*100</f>
        <v>55.296712756227471</v>
      </c>
      <c r="I14" s="8">
        <f>'SVB-Abschluss Männer'!G13</f>
        <v>860</v>
      </c>
      <c r="J14" s="77">
        <f t="shared" ref="J14:J32" si="7">I14/D14*100</f>
        <v>4.626889761661376</v>
      </c>
      <c r="K14" s="8">
        <f>'SVB-Abschluss Männer'!H13</f>
        <v>1427</v>
      </c>
      <c r="L14" s="77">
        <f t="shared" si="0"/>
        <v>7.6774089417334697</v>
      </c>
      <c r="M14" s="8">
        <f>'SVB-Abschluss Männer'!I13</f>
        <v>212</v>
      </c>
      <c r="N14" s="77">
        <f t="shared" ref="N14:N32" si="8">M14/D14*100</f>
        <v>1.1405821272932695</v>
      </c>
      <c r="O14" s="8">
        <f>'SVB-Abschluss Männer'!J13</f>
        <v>1091</v>
      </c>
      <c r="P14" s="77">
        <f t="shared" si="1"/>
        <v>5.8696938720611183</v>
      </c>
      <c r="Q14" s="8">
        <f>'SVB-Abschluss Männer'!K13</f>
        <v>124</v>
      </c>
      <c r="R14" s="77">
        <f t="shared" si="2"/>
        <v>0.66713294237908216</v>
      </c>
      <c r="S14" s="30">
        <f>'SVB-Abschluss Männer'!L13</f>
        <v>2522</v>
      </c>
      <c r="T14" s="84">
        <f t="shared" si="3"/>
        <v>13.568623231290685</v>
      </c>
      <c r="U14" s="8">
        <f>'SVB-Abschluss Männer'!M13</f>
        <v>3500</v>
      </c>
      <c r="V14" s="77">
        <f t="shared" si="4"/>
        <v>18.830365309086996</v>
      </c>
    </row>
    <row r="15" spans="1:22" x14ac:dyDescent="0.2">
      <c r="A15" s="22" t="s">
        <v>2</v>
      </c>
      <c r="B15" s="8"/>
      <c r="C15" s="8"/>
      <c r="D15" s="8">
        <f>'SVB-Abschluss Männer'!D14</f>
        <v>132989</v>
      </c>
      <c r="E15" s="8">
        <f>'SVB-Abschluss Männer'!E14</f>
        <v>69977</v>
      </c>
      <c r="F15" s="77">
        <f t="shared" si="5"/>
        <v>52.618637631683832</v>
      </c>
      <c r="G15" s="8">
        <f>'SVB-Abschluss Männer'!F14</f>
        <v>63718</v>
      </c>
      <c r="H15" s="77">
        <f t="shared" si="6"/>
        <v>47.912233342607287</v>
      </c>
      <c r="I15" s="8">
        <f>'SVB-Abschluss Männer'!G14</f>
        <v>6259</v>
      </c>
      <c r="J15" s="77">
        <f t="shared" si="7"/>
        <v>4.7064042890765396</v>
      </c>
      <c r="K15" s="8">
        <f>'SVB-Abschluss Männer'!H14</f>
        <v>25120</v>
      </c>
      <c r="L15" s="77">
        <f t="shared" si="0"/>
        <v>18.888780275060345</v>
      </c>
      <c r="M15" s="8">
        <f>'SVB-Abschluss Männer'!I14</f>
        <v>4667</v>
      </c>
      <c r="N15" s="77">
        <f t="shared" si="8"/>
        <v>3.5093128003067924</v>
      </c>
      <c r="O15" s="8">
        <f>'SVB-Abschluss Männer'!J14</f>
        <v>18815</v>
      </c>
      <c r="P15" s="77">
        <f t="shared" si="1"/>
        <v>14.147786659046988</v>
      </c>
      <c r="Q15" s="8">
        <f>'SVB-Abschluss Männer'!K14</f>
        <v>1638</v>
      </c>
      <c r="R15" s="77">
        <f t="shared" si="2"/>
        <v>1.2316808157065622</v>
      </c>
      <c r="S15" s="30">
        <f>'SVB-Abschluss Männer'!L14</f>
        <v>16122</v>
      </c>
      <c r="T15" s="84">
        <f t="shared" si="3"/>
        <v>12.12280714946349</v>
      </c>
      <c r="U15" s="8">
        <f>'SVB-Abschluss Männer'!M14</f>
        <v>21770</v>
      </c>
      <c r="V15" s="77">
        <f t="shared" si="4"/>
        <v>16.369774943792343</v>
      </c>
    </row>
    <row r="16" spans="1:22" x14ac:dyDescent="0.2">
      <c r="A16" s="22" t="s">
        <v>3</v>
      </c>
      <c r="B16" s="8"/>
      <c r="C16" s="8"/>
      <c r="D16" s="8">
        <f>'SVB-Abschluss Männer'!D15</f>
        <v>103273</v>
      </c>
      <c r="E16" s="8">
        <f>'SVB-Abschluss Männer'!E15</f>
        <v>59447</v>
      </c>
      <c r="F16" s="77">
        <f t="shared" si="5"/>
        <v>57.562964182312903</v>
      </c>
      <c r="G16" s="8">
        <f>'SVB-Abschluss Männer'!F15</f>
        <v>55401</v>
      </c>
      <c r="H16" s="77">
        <f t="shared" si="6"/>
        <v>53.64519283839919</v>
      </c>
      <c r="I16" s="8">
        <f>'SVB-Abschluss Männer'!G15</f>
        <v>4046</v>
      </c>
      <c r="J16" s="77">
        <f t="shared" si="7"/>
        <v>3.9177713439137043</v>
      </c>
      <c r="K16" s="8">
        <f>'SVB-Abschluss Männer'!H15</f>
        <v>14402</v>
      </c>
      <c r="L16" s="77">
        <f t="shared" si="0"/>
        <v>13.94556176348126</v>
      </c>
      <c r="M16" s="8">
        <f>'SVB-Abschluss Männer'!I15</f>
        <v>2068</v>
      </c>
      <c r="N16" s="77">
        <f t="shared" si="8"/>
        <v>2.0024595005470935</v>
      </c>
      <c r="O16" s="8">
        <f>'SVB-Abschluss Männer'!J15</f>
        <v>11168</v>
      </c>
      <c r="P16" s="77">
        <f t="shared" si="1"/>
        <v>10.814055948795911</v>
      </c>
      <c r="Q16" s="8">
        <f>'SVB-Abschluss Männer'!K15</f>
        <v>1166</v>
      </c>
      <c r="R16" s="77">
        <f t="shared" si="2"/>
        <v>1.129046314138255</v>
      </c>
      <c r="S16" s="30">
        <f>'SVB-Abschluss Männer'!L15</f>
        <v>12069</v>
      </c>
      <c r="T16" s="84">
        <f t="shared" si="3"/>
        <v>11.686500827902742</v>
      </c>
      <c r="U16" s="8">
        <f>'SVB-Abschluss Männer'!M15</f>
        <v>17355</v>
      </c>
      <c r="V16" s="77">
        <f t="shared" si="4"/>
        <v>16.804973226303098</v>
      </c>
    </row>
    <row r="17" spans="1:23" x14ac:dyDescent="0.2">
      <c r="A17" s="22" t="s">
        <v>4</v>
      </c>
      <c r="B17" s="8"/>
      <c r="C17" s="8"/>
      <c r="D17" s="8">
        <f>'SVB-Abschluss Männer'!D16</f>
        <v>131405</v>
      </c>
      <c r="E17" s="8">
        <f>'SVB-Abschluss Männer'!E16</f>
        <v>66447</v>
      </c>
      <c r="F17" s="77">
        <f t="shared" si="5"/>
        <v>50.566569004223581</v>
      </c>
      <c r="G17" s="8">
        <f>'SVB-Abschluss Männer'!F16</f>
        <v>60616</v>
      </c>
      <c r="H17" s="77">
        <f t="shared" si="6"/>
        <v>46.129142726684677</v>
      </c>
      <c r="I17" s="8">
        <f>'SVB-Abschluss Männer'!G16</f>
        <v>5831</v>
      </c>
      <c r="J17" s="77">
        <f t="shared" si="7"/>
        <v>4.4374262775389059</v>
      </c>
      <c r="K17" s="8">
        <f>'SVB-Abschluss Männer'!H16</f>
        <v>27421</v>
      </c>
      <c r="L17" s="77">
        <f t="shared" si="0"/>
        <v>20.867546896997833</v>
      </c>
      <c r="M17" s="8">
        <f>'SVB-Abschluss Männer'!I16</f>
        <v>4426</v>
      </c>
      <c r="N17" s="77">
        <f t="shared" si="8"/>
        <v>3.3682127772915793</v>
      </c>
      <c r="O17" s="8">
        <f>'SVB-Abschluss Männer'!J16</f>
        <v>20440</v>
      </c>
      <c r="P17" s="77">
        <f t="shared" si="1"/>
        <v>15.554963661961112</v>
      </c>
      <c r="Q17" s="8">
        <f>'SVB-Abschluss Männer'!K16</f>
        <v>2555</v>
      </c>
      <c r="R17" s="77">
        <f t="shared" si="2"/>
        <v>1.9443704577451391</v>
      </c>
      <c r="S17" s="30">
        <f>'SVB-Abschluss Männer'!L16</f>
        <v>18587</v>
      </c>
      <c r="T17" s="84">
        <f t="shared" si="3"/>
        <v>14.144819451314639</v>
      </c>
      <c r="U17" s="8">
        <f>'SVB-Abschluss Männer'!M16</f>
        <v>18950</v>
      </c>
      <c r="V17" s="77">
        <f t="shared" si="4"/>
        <v>14.421064647463947</v>
      </c>
    </row>
    <row r="18" spans="1:23" x14ac:dyDescent="0.2">
      <c r="A18" s="22" t="s">
        <v>5</v>
      </c>
      <c r="B18" s="8"/>
      <c r="C18" s="8"/>
      <c r="D18" s="8">
        <f>'SVB-Abschluss Männer'!D17</f>
        <v>44189</v>
      </c>
      <c r="E18" s="8">
        <f>'SVB-Abschluss Männer'!E17</f>
        <v>25787</v>
      </c>
      <c r="F18" s="77">
        <f t="shared" si="5"/>
        <v>58.356151983525308</v>
      </c>
      <c r="G18" s="8">
        <f>'SVB-Abschluss Männer'!F17</f>
        <v>23609</v>
      </c>
      <c r="H18" s="77">
        <f t="shared" si="6"/>
        <v>53.427323542057984</v>
      </c>
      <c r="I18" s="8">
        <f>'SVB-Abschluss Männer'!G17</f>
        <v>2178</v>
      </c>
      <c r="J18" s="77">
        <f t="shared" si="7"/>
        <v>4.9288284414673331</v>
      </c>
      <c r="K18" s="8">
        <f>'SVB-Abschluss Männer'!H17</f>
        <v>5014</v>
      </c>
      <c r="L18" s="77">
        <f t="shared" si="0"/>
        <v>11.34671524587567</v>
      </c>
      <c r="M18" s="8">
        <f>'SVB-Abschluss Männer'!I17</f>
        <v>800</v>
      </c>
      <c r="N18" s="77">
        <f t="shared" si="8"/>
        <v>1.8104053044875421</v>
      </c>
      <c r="O18" s="8">
        <f>'SVB-Abschluss Männer'!J17</f>
        <v>3872</v>
      </c>
      <c r="P18" s="77">
        <f t="shared" si="1"/>
        <v>8.7623616737197043</v>
      </c>
      <c r="Q18" s="8">
        <f>'SVB-Abschluss Männer'!K17</f>
        <v>342</v>
      </c>
      <c r="R18" s="77">
        <f t="shared" si="2"/>
        <v>0.77394826766842417</v>
      </c>
      <c r="S18" s="30">
        <f>'SVB-Abschluss Männer'!L17</f>
        <v>6219</v>
      </c>
      <c r="T18" s="84">
        <f t="shared" si="3"/>
        <v>14.073638235760031</v>
      </c>
      <c r="U18" s="8">
        <f>'SVB-Abschluss Männer'!M17</f>
        <v>7169</v>
      </c>
      <c r="V18" s="77">
        <f t="shared" si="4"/>
        <v>16.223494534838988</v>
      </c>
    </row>
    <row r="19" spans="1:23" x14ac:dyDescent="0.2">
      <c r="A19" s="22" t="s">
        <v>6</v>
      </c>
      <c r="B19" s="8"/>
      <c r="C19" s="8"/>
      <c r="D19" s="8">
        <f>'SVB-Abschluss Männer'!D18</f>
        <v>39284</v>
      </c>
      <c r="E19" s="8">
        <f>'SVB-Abschluss Männer'!E18</f>
        <v>23590</v>
      </c>
      <c r="F19" s="77">
        <f t="shared" si="5"/>
        <v>60.049893086243763</v>
      </c>
      <c r="G19" s="8">
        <f>'SVB-Abschluss Männer'!F18</f>
        <v>21520</v>
      </c>
      <c r="H19" s="77">
        <f t="shared" si="6"/>
        <v>54.780572243152427</v>
      </c>
      <c r="I19" s="8">
        <f>'SVB-Abschluss Männer'!G18</f>
        <v>2070</v>
      </c>
      <c r="J19" s="77">
        <f t="shared" si="7"/>
        <v>5.269320843091335</v>
      </c>
      <c r="K19" s="8">
        <f>'SVB-Abschluss Männer'!H18</f>
        <v>4409</v>
      </c>
      <c r="L19" s="77">
        <f t="shared" si="0"/>
        <v>11.223398839222074</v>
      </c>
      <c r="M19" s="8">
        <f>'SVB-Abschluss Männer'!I18</f>
        <v>706</v>
      </c>
      <c r="N19" s="77">
        <f t="shared" si="8"/>
        <v>1.7971693310253538</v>
      </c>
      <c r="O19" s="8">
        <f>'SVB-Abschluss Männer'!J18</f>
        <v>3359</v>
      </c>
      <c r="P19" s="77">
        <f t="shared" si="1"/>
        <v>8.5505549333061808</v>
      </c>
      <c r="Q19" s="8">
        <f>'SVB-Abschluss Männer'!K18</f>
        <v>344</v>
      </c>
      <c r="R19" s="77">
        <f t="shared" si="2"/>
        <v>0.87567457489054057</v>
      </c>
      <c r="S19" s="30">
        <f>'SVB-Abschluss Männer'!L18</f>
        <v>4139</v>
      </c>
      <c r="T19" s="84">
        <f t="shared" si="3"/>
        <v>10.536096120557987</v>
      </c>
      <c r="U19" s="8">
        <f>'SVB-Abschluss Männer'!M18</f>
        <v>7146</v>
      </c>
      <c r="V19" s="77">
        <f t="shared" si="4"/>
        <v>18.190611953976173</v>
      </c>
    </row>
    <row r="20" spans="1:23" x14ac:dyDescent="0.2">
      <c r="A20" s="22" t="s">
        <v>7</v>
      </c>
      <c r="B20" s="8"/>
      <c r="C20" s="8"/>
      <c r="D20" s="8">
        <f>'SVB-Abschluss Männer'!D19</f>
        <v>32035</v>
      </c>
      <c r="E20" s="8">
        <f>'SVB-Abschluss Männer'!E19</f>
        <v>18542</v>
      </c>
      <c r="F20" s="77">
        <f t="shared" si="5"/>
        <v>57.880443265178712</v>
      </c>
      <c r="G20" s="8">
        <f>'SVB-Abschluss Männer'!F19</f>
        <v>16967</v>
      </c>
      <c r="H20" s="77">
        <f t="shared" si="6"/>
        <v>52.963945684407676</v>
      </c>
      <c r="I20" s="8">
        <f>'SVB-Abschluss Männer'!G19</f>
        <v>1575</v>
      </c>
      <c r="J20" s="77">
        <f t="shared" si="7"/>
        <v>4.9164975807710318</v>
      </c>
      <c r="K20" s="8">
        <f>'SVB-Abschluss Männer'!H19</f>
        <v>3142</v>
      </c>
      <c r="L20" s="77">
        <f t="shared" si="0"/>
        <v>9.8080224754175127</v>
      </c>
      <c r="M20" s="8">
        <f>'SVB-Abschluss Männer'!I19</f>
        <v>551</v>
      </c>
      <c r="N20" s="77">
        <f t="shared" si="8"/>
        <v>1.7199937568284689</v>
      </c>
      <c r="O20" s="8">
        <f>'SVB-Abschluss Männer'!J19</f>
        <v>2314</v>
      </c>
      <c r="P20" s="77">
        <f t="shared" si="1"/>
        <v>7.223349461526456</v>
      </c>
      <c r="Q20" s="8">
        <f>'SVB-Abschluss Männer'!K19</f>
        <v>277</v>
      </c>
      <c r="R20" s="77">
        <f t="shared" si="2"/>
        <v>0.86467925706258786</v>
      </c>
      <c r="S20" s="30">
        <f>'SVB-Abschluss Männer'!L19</f>
        <v>4564</v>
      </c>
      <c r="T20" s="84">
        <f t="shared" si="3"/>
        <v>14.246917434056499</v>
      </c>
      <c r="U20" s="8">
        <f>'SVB-Abschluss Männer'!M19</f>
        <v>5787</v>
      </c>
      <c r="V20" s="77">
        <f t="shared" si="4"/>
        <v>18.064616825347276</v>
      </c>
    </row>
    <row r="21" spans="1:23" x14ac:dyDescent="0.2">
      <c r="A21" s="22" t="s">
        <v>8</v>
      </c>
      <c r="B21" s="8"/>
      <c r="C21" s="8"/>
      <c r="D21" s="8">
        <f>'SVB-Abschluss Männer'!D20</f>
        <v>24847</v>
      </c>
      <c r="E21" s="8">
        <f>'SVB-Abschluss Männer'!E20</f>
        <v>14428</v>
      </c>
      <c r="F21" s="77">
        <f t="shared" si="5"/>
        <v>58.067372318589769</v>
      </c>
      <c r="G21" s="8">
        <f>'SVB-Abschluss Männer'!F20</f>
        <v>13373</v>
      </c>
      <c r="H21" s="77">
        <f t="shared" si="6"/>
        <v>53.82138688775305</v>
      </c>
      <c r="I21" s="8">
        <f>'SVB-Abschluss Männer'!G20</f>
        <v>1055</v>
      </c>
      <c r="J21" s="77">
        <f t="shared" si="7"/>
        <v>4.2459854308367202</v>
      </c>
      <c r="K21" s="8">
        <f>'SVB-Abschluss Männer'!H20</f>
        <v>2759</v>
      </c>
      <c r="L21" s="77">
        <f t="shared" si="0"/>
        <v>11.103956212017547</v>
      </c>
      <c r="M21" s="8">
        <f>'SVB-Abschluss Männer'!I20</f>
        <v>393</v>
      </c>
      <c r="N21" s="77">
        <f t="shared" si="8"/>
        <v>1.58167988087093</v>
      </c>
      <c r="O21" s="8">
        <f>'SVB-Abschluss Männer'!J20</f>
        <v>2109</v>
      </c>
      <c r="P21" s="77">
        <f t="shared" si="1"/>
        <v>8.4879462309333125</v>
      </c>
      <c r="Q21" s="8">
        <f>'SVB-Abschluss Männer'!K20</f>
        <v>257</v>
      </c>
      <c r="R21" s="77">
        <f t="shared" si="2"/>
        <v>1.0343301002133054</v>
      </c>
      <c r="S21" s="30">
        <f>'SVB-Abschluss Männer'!L20</f>
        <v>3181</v>
      </c>
      <c r="T21" s="84">
        <f t="shared" si="3"/>
        <v>12.802350384352234</v>
      </c>
      <c r="U21" s="8">
        <f>'SVB-Abschluss Männer'!M20</f>
        <v>4479</v>
      </c>
      <c r="V21" s="77">
        <f t="shared" si="4"/>
        <v>18.026321085040447</v>
      </c>
    </row>
    <row r="22" spans="1:23" x14ac:dyDescent="0.2">
      <c r="A22" s="22" t="s">
        <v>9</v>
      </c>
      <c r="B22" s="8"/>
      <c r="C22" s="8"/>
      <c r="D22" s="8">
        <f>'SVB-Abschluss Männer'!D21</f>
        <v>33728</v>
      </c>
      <c r="E22" s="8">
        <f>'SVB-Abschluss Männer'!E21</f>
        <v>18534</v>
      </c>
      <c r="F22" s="77">
        <f t="shared" si="5"/>
        <v>54.951375711574954</v>
      </c>
      <c r="G22" s="8">
        <f>'SVB-Abschluss Männer'!F21</f>
        <v>16983</v>
      </c>
      <c r="H22" s="77">
        <f t="shared" si="6"/>
        <v>50.35282258064516</v>
      </c>
      <c r="I22" s="8">
        <f>'SVB-Abschluss Männer'!G21</f>
        <v>1551</v>
      </c>
      <c r="J22" s="77">
        <f t="shared" si="7"/>
        <v>4.5985531309297913</v>
      </c>
      <c r="K22" s="8">
        <f>'SVB-Abschluss Männer'!H21</f>
        <v>6157</v>
      </c>
      <c r="L22" s="77">
        <f t="shared" si="0"/>
        <v>18.254862428842504</v>
      </c>
      <c r="M22" s="8">
        <f>'SVB-Abschluss Männer'!I21</f>
        <v>938</v>
      </c>
      <c r="N22" s="77">
        <f t="shared" si="8"/>
        <v>2.7810721062618593</v>
      </c>
      <c r="O22" s="8">
        <f>'SVB-Abschluss Männer'!J21</f>
        <v>4757</v>
      </c>
      <c r="P22" s="77">
        <f t="shared" si="1"/>
        <v>14.104008538899432</v>
      </c>
      <c r="Q22" s="8">
        <f>'SVB-Abschluss Männer'!K21</f>
        <v>462</v>
      </c>
      <c r="R22" s="77">
        <f t="shared" si="2"/>
        <v>1.3697817836812145</v>
      </c>
      <c r="S22" s="30">
        <f>'SVB-Abschluss Männer'!L21</f>
        <v>3960</v>
      </c>
      <c r="T22" s="84">
        <f t="shared" si="3"/>
        <v>11.740986717267553</v>
      </c>
      <c r="U22" s="8">
        <f>'SVB-Abschluss Männer'!M21</f>
        <v>5077</v>
      </c>
      <c r="V22" s="77">
        <f t="shared" si="4"/>
        <v>15.052775142314989</v>
      </c>
    </row>
    <row r="23" spans="1:23" x14ac:dyDescent="0.2">
      <c r="A23" s="22" t="s">
        <v>10</v>
      </c>
      <c r="B23" s="8"/>
      <c r="C23" s="8"/>
      <c r="D23" s="8">
        <f>'SVB-Abschluss Männer'!D22</f>
        <v>35254</v>
      </c>
      <c r="E23" s="8">
        <f>'SVB-Abschluss Männer'!E22</f>
        <v>20697</v>
      </c>
      <c r="F23" s="77">
        <f t="shared" si="5"/>
        <v>58.708231690020995</v>
      </c>
      <c r="G23" s="8">
        <f>'SVB-Abschluss Männer'!F22</f>
        <v>18766</v>
      </c>
      <c r="H23" s="77">
        <f t="shared" si="6"/>
        <v>53.230839053724402</v>
      </c>
      <c r="I23" s="8">
        <f>'SVB-Abschluss Männer'!G22</f>
        <v>1931</v>
      </c>
      <c r="J23" s="77">
        <f t="shared" si="7"/>
        <v>5.4773926362965906</v>
      </c>
      <c r="K23" s="8">
        <f>'SVB-Abschluss Männer'!H22</f>
        <v>3928</v>
      </c>
      <c r="L23" s="77">
        <f t="shared" si="0"/>
        <v>11.141998071140863</v>
      </c>
      <c r="M23" s="8">
        <f>'SVB-Abschluss Männer'!I22</f>
        <v>574</v>
      </c>
      <c r="N23" s="77">
        <f t="shared" si="8"/>
        <v>1.6281840358540876</v>
      </c>
      <c r="O23" s="8">
        <f>'SVB-Abschluss Männer'!J22</f>
        <v>3024</v>
      </c>
      <c r="P23" s="77">
        <f t="shared" si="1"/>
        <v>8.577750042548363</v>
      </c>
      <c r="Q23" s="8">
        <f>'SVB-Abschluss Männer'!K22</f>
        <v>330</v>
      </c>
      <c r="R23" s="77">
        <f t="shared" si="2"/>
        <v>0.93606399273841268</v>
      </c>
      <c r="S23" s="30">
        <f>'SVB-Abschluss Männer'!L22</f>
        <v>5154</v>
      </c>
      <c r="T23" s="84">
        <f t="shared" si="3"/>
        <v>14.619617632041754</v>
      </c>
      <c r="U23" s="8">
        <f>'SVB-Abschluss Männer'!M22</f>
        <v>5475</v>
      </c>
      <c r="V23" s="77">
        <f t="shared" si="4"/>
        <v>15.53015260679639</v>
      </c>
    </row>
    <row r="24" spans="1:23" x14ac:dyDescent="0.2">
      <c r="A24" s="51" t="s">
        <v>11</v>
      </c>
      <c r="B24" s="8"/>
      <c r="C24" s="8"/>
      <c r="D24" s="17">
        <f>'SVB-Abschluss Männer'!D23</f>
        <v>667393</v>
      </c>
      <c r="E24" s="17">
        <f>'SVB-Abschluss Männer'!E23</f>
        <v>367880</v>
      </c>
      <c r="F24" s="96">
        <f t="shared" si="5"/>
        <v>55.121944641313291</v>
      </c>
      <c r="G24" s="17">
        <f>'SVB-Abschluss Männer'!F23</f>
        <v>337441</v>
      </c>
      <c r="H24" s="96">
        <f t="shared" si="6"/>
        <v>50.561063721075882</v>
      </c>
      <c r="I24" s="17">
        <f>'SVB-Abschluss Männer'!G23</f>
        <v>30439</v>
      </c>
      <c r="J24" s="96">
        <f t="shared" si="7"/>
        <v>4.560880920237401</v>
      </c>
      <c r="K24" s="17">
        <f>'SVB-Abschluss Männer'!H23</f>
        <v>106642</v>
      </c>
      <c r="L24" s="96">
        <f t="shared" si="0"/>
        <v>15.978890998257397</v>
      </c>
      <c r="M24" s="17">
        <f>'SVB-Abschluss Männer'!I23</f>
        <v>17812</v>
      </c>
      <c r="N24" s="96">
        <f t="shared" si="8"/>
        <v>2.668892241902447</v>
      </c>
      <c r="O24" s="17">
        <f>'SVB-Abschluss Männer'!J23</f>
        <v>80097</v>
      </c>
      <c r="P24" s="96">
        <f t="shared" si="1"/>
        <v>12.00147439364812</v>
      </c>
      <c r="Q24" s="17">
        <f>'SVB-Abschluss Männer'!K23</f>
        <v>8733</v>
      </c>
      <c r="R24" s="96">
        <f t="shared" si="2"/>
        <v>1.3085243627068308</v>
      </c>
      <c r="S24" s="14">
        <f>'SVB-Abschluss Männer'!L23</f>
        <v>85006</v>
      </c>
      <c r="T24" s="97">
        <f t="shared" si="3"/>
        <v>12.737023013426871</v>
      </c>
      <c r="U24" s="17">
        <f>'SVB-Abschluss Männer'!M23</f>
        <v>107865</v>
      </c>
      <c r="V24" s="96">
        <f t="shared" si="4"/>
        <v>16.162141347002439</v>
      </c>
    </row>
    <row r="25" spans="1:23" x14ac:dyDescent="0.2">
      <c r="A25" s="22" t="s">
        <v>12</v>
      </c>
      <c r="B25" s="8"/>
      <c r="C25" s="8"/>
      <c r="D25" s="8">
        <f>'SVB-Abschluss Männer'!D24</f>
        <v>62269</v>
      </c>
      <c r="E25" s="8">
        <f>'SVB-Abschluss Männer'!E24</f>
        <v>38262</v>
      </c>
      <c r="F25" s="77">
        <f t="shared" si="5"/>
        <v>61.446305545295409</v>
      </c>
      <c r="G25" s="8">
        <f>'SVB-Abschluss Männer'!F24</f>
        <v>34510</v>
      </c>
      <c r="H25" s="77">
        <f t="shared" si="6"/>
        <v>55.420835407666736</v>
      </c>
      <c r="I25" s="8">
        <f>'SVB-Abschluss Männer'!G24</f>
        <v>3752</v>
      </c>
      <c r="J25" s="77">
        <f t="shared" si="7"/>
        <v>6.025470137628675</v>
      </c>
      <c r="K25" s="8">
        <f>'SVB-Abschluss Männer'!H24</f>
        <v>7376</v>
      </c>
      <c r="L25" s="77">
        <f t="shared" si="0"/>
        <v>11.84538052642567</v>
      </c>
      <c r="M25" s="8">
        <f>'SVB-Abschluss Männer'!I24</f>
        <v>1180</v>
      </c>
      <c r="N25" s="77">
        <f t="shared" si="8"/>
        <v>1.8950039345420673</v>
      </c>
      <c r="O25" s="8">
        <f>'SVB-Abschluss Männer'!J24</f>
        <v>5615</v>
      </c>
      <c r="P25" s="77">
        <f t="shared" si="1"/>
        <v>9.0173280444522952</v>
      </c>
      <c r="Q25" s="8">
        <f>'SVB-Abschluss Männer'!K24</f>
        <v>581</v>
      </c>
      <c r="R25" s="77">
        <f t="shared" si="2"/>
        <v>0.93304854743130605</v>
      </c>
      <c r="S25" s="30">
        <f>'SVB-Abschluss Männer'!L24</f>
        <v>6408</v>
      </c>
      <c r="T25" s="84">
        <f t="shared" si="3"/>
        <v>10.290834925886076</v>
      </c>
      <c r="U25" s="8">
        <f>'SVB-Abschluss Männer'!M24</f>
        <v>10223</v>
      </c>
      <c r="V25" s="77">
        <f t="shared" si="4"/>
        <v>16.417479002392842</v>
      </c>
    </row>
    <row r="26" spans="1:23" x14ac:dyDescent="0.2">
      <c r="A26" s="22" t="s">
        <v>13</v>
      </c>
      <c r="B26" s="8"/>
      <c r="C26" s="8"/>
      <c r="D26" s="8">
        <f>'SVB-Abschluss Männer'!D25</f>
        <v>89473</v>
      </c>
      <c r="E26" s="8">
        <f>'SVB-Abschluss Männer'!E25</f>
        <v>54015</v>
      </c>
      <c r="F26" s="77">
        <f t="shared" si="5"/>
        <v>60.370167536575281</v>
      </c>
      <c r="G26" s="8">
        <f>'SVB-Abschluss Männer'!F25</f>
        <v>49289</v>
      </c>
      <c r="H26" s="77">
        <f t="shared" si="6"/>
        <v>55.088127144501698</v>
      </c>
      <c r="I26" s="8">
        <f>'SVB-Abschluss Männer'!G25</f>
        <v>4726</v>
      </c>
      <c r="J26" s="77">
        <f t="shared" si="7"/>
        <v>5.2820403920735863</v>
      </c>
      <c r="K26" s="8">
        <f>'SVB-Abschluss Männer'!H25</f>
        <v>8894</v>
      </c>
      <c r="L26" s="77">
        <f t="shared" si="0"/>
        <v>9.9404289562214299</v>
      </c>
      <c r="M26" s="8">
        <f>'SVB-Abschluss Männer'!I25</f>
        <v>1156</v>
      </c>
      <c r="N26" s="77">
        <f t="shared" si="8"/>
        <v>1.2920098800755535</v>
      </c>
      <c r="O26" s="8">
        <f>'SVB-Abschluss Männer'!J25</f>
        <v>6984</v>
      </c>
      <c r="P26" s="77">
        <f t="shared" si="1"/>
        <v>7.8057067495222023</v>
      </c>
      <c r="Q26" s="8">
        <f>'SVB-Abschluss Männer'!K25</f>
        <v>754</v>
      </c>
      <c r="R26" s="77">
        <f t="shared" si="2"/>
        <v>0.84271232662367423</v>
      </c>
      <c r="S26" s="30">
        <f>'SVB-Abschluss Männer'!L25</f>
        <v>13459</v>
      </c>
      <c r="T26" s="84">
        <f t="shared" si="3"/>
        <v>15.042526795793144</v>
      </c>
      <c r="U26" s="8">
        <f>'SVB-Abschluss Männer'!M25</f>
        <v>13105</v>
      </c>
      <c r="V26" s="77">
        <f t="shared" si="4"/>
        <v>14.646876711410146</v>
      </c>
    </row>
    <row r="27" spans="1:23" x14ac:dyDescent="0.2">
      <c r="A27" s="22" t="s">
        <v>14</v>
      </c>
      <c r="B27" s="8"/>
      <c r="C27" s="8"/>
      <c r="D27" s="8">
        <f>'SVB-Abschluss Männer'!D26</f>
        <v>74500</v>
      </c>
      <c r="E27" s="8">
        <f>'SVB-Abschluss Männer'!E26</f>
        <v>45140</v>
      </c>
      <c r="F27" s="77">
        <f t="shared" si="5"/>
        <v>60.590604026845639</v>
      </c>
      <c r="G27" s="8">
        <f>'SVB-Abschluss Männer'!F26</f>
        <v>41296</v>
      </c>
      <c r="H27" s="77">
        <f t="shared" si="6"/>
        <v>55.430872483221471</v>
      </c>
      <c r="I27" s="8">
        <f>'SVB-Abschluss Männer'!G26</f>
        <v>3844</v>
      </c>
      <c r="J27" s="77">
        <f t="shared" si="7"/>
        <v>5.1597315436241606</v>
      </c>
      <c r="K27" s="8">
        <f>'SVB-Abschluss Männer'!H26</f>
        <v>7124</v>
      </c>
      <c r="L27" s="77">
        <f t="shared" si="0"/>
        <v>9.5624161073825498</v>
      </c>
      <c r="M27" s="8">
        <f>'SVB-Abschluss Männer'!I26</f>
        <v>1394</v>
      </c>
      <c r="N27" s="77">
        <f t="shared" si="8"/>
        <v>1.8711409395973155</v>
      </c>
      <c r="O27" s="8">
        <f>'SVB-Abschluss Männer'!J26</f>
        <v>5209</v>
      </c>
      <c r="P27" s="77">
        <f t="shared" si="1"/>
        <v>6.9919463087248319</v>
      </c>
      <c r="Q27" s="8">
        <f>'SVB-Abschluss Männer'!K26</f>
        <v>521</v>
      </c>
      <c r="R27" s="77">
        <f t="shared" si="2"/>
        <v>0.69932885906040265</v>
      </c>
      <c r="S27" s="30">
        <f>'SVB-Abschluss Männer'!L26</f>
        <v>9542</v>
      </c>
      <c r="T27" s="84">
        <f t="shared" si="3"/>
        <v>12.808053691275168</v>
      </c>
      <c r="U27" s="8">
        <f>'SVB-Abschluss Männer'!M26</f>
        <v>12694</v>
      </c>
      <c r="V27" s="77">
        <f t="shared" si="4"/>
        <v>17.038926174496645</v>
      </c>
    </row>
    <row r="28" spans="1:23" x14ac:dyDescent="0.2">
      <c r="A28" s="22" t="s">
        <v>15</v>
      </c>
      <c r="B28" s="8"/>
      <c r="C28" s="8"/>
      <c r="D28" s="8">
        <f>'SVB-Abschluss Männer'!D27</f>
        <v>72096</v>
      </c>
      <c r="E28" s="8">
        <f>'SVB-Abschluss Männer'!E27</f>
        <v>44818</v>
      </c>
      <c r="F28" s="77">
        <f t="shared" si="5"/>
        <v>62.164336440301817</v>
      </c>
      <c r="G28" s="8">
        <f>'SVB-Abschluss Männer'!F27</f>
        <v>40232</v>
      </c>
      <c r="H28" s="77">
        <f t="shared" si="6"/>
        <v>55.803373280071014</v>
      </c>
      <c r="I28" s="8">
        <f>'SVB-Abschluss Männer'!G27</f>
        <v>4586</v>
      </c>
      <c r="J28" s="77">
        <f t="shared" si="7"/>
        <v>6.3609631602308037</v>
      </c>
      <c r="K28" s="8">
        <f>'SVB-Abschluss Männer'!H27</f>
        <v>7165</v>
      </c>
      <c r="L28" s="77">
        <f t="shared" si="0"/>
        <v>9.9381380381713278</v>
      </c>
      <c r="M28" s="8">
        <f>'SVB-Abschluss Männer'!I27</f>
        <v>1231</v>
      </c>
      <c r="N28" s="77">
        <f t="shared" si="8"/>
        <v>1.7074456280514869</v>
      </c>
      <c r="O28" s="8">
        <f>'SVB-Abschluss Männer'!J27</f>
        <v>5351</v>
      </c>
      <c r="P28" s="77">
        <f t="shared" si="1"/>
        <v>7.4220483799378609</v>
      </c>
      <c r="Q28" s="8">
        <f>'SVB-Abschluss Männer'!K27</f>
        <v>583</v>
      </c>
      <c r="R28" s="77">
        <f t="shared" si="2"/>
        <v>0.8086440301819795</v>
      </c>
      <c r="S28" s="30">
        <f>'SVB-Abschluss Männer'!L27</f>
        <v>9821</v>
      </c>
      <c r="T28" s="84">
        <f t="shared" si="3"/>
        <v>13.622114957834</v>
      </c>
      <c r="U28" s="8">
        <f>'SVB-Abschluss Männer'!M27</f>
        <v>10292</v>
      </c>
      <c r="V28" s="77">
        <f t="shared" si="4"/>
        <v>14.275410563692853</v>
      </c>
    </row>
    <row r="29" spans="1:23" ht="16.5" customHeight="1" x14ac:dyDescent="0.2">
      <c r="A29" s="51" t="s">
        <v>24</v>
      </c>
      <c r="B29" s="8"/>
      <c r="C29" s="8"/>
      <c r="D29" s="17">
        <f>'SVB-Abschluss Männer'!D28</f>
        <v>298338</v>
      </c>
      <c r="E29" s="17">
        <f>'SVB-Abschluss Männer'!E28</f>
        <v>182235</v>
      </c>
      <c r="F29" s="96">
        <f t="shared" si="5"/>
        <v>61.083402047342275</v>
      </c>
      <c r="G29" s="17">
        <f>'SVB-Abschluss Männer'!F28</f>
        <v>165327</v>
      </c>
      <c r="H29" s="96">
        <f t="shared" si="6"/>
        <v>55.416004665848803</v>
      </c>
      <c r="I29" s="17">
        <f>'SVB-Abschluss Männer'!G28</f>
        <v>16908</v>
      </c>
      <c r="J29" s="96">
        <f t="shared" si="7"/>
        <v>5.6673973814934744</v>
      </c>
      <c r="K29" s="17">
        <f>'SVB-Abschluss Männer'!H28</f>
        <v>30559</v>
      </c>
      <c r="L29" s="96">
        <f t="shared" si="0"/>
        <v>10.243079996514021</v>
      </c>
      <c r="M29" s="17">
        <f>'SVB-Abschluss Männer'!I28</f>
        <v>4961</v>
      </c>
      <c r="N29" s="96">
        <f t="shared" si="8"/>
        <v>1.6628790164176201</v>
      </c>
      <c r="O29" s="17">
        <f>'SVB-Abschluss Männer'!J28</f>
        <v>23159</v>
      </c>
      <c r="P29" s="96">
        <f t="shared" si="1"/>
        <v>7.762671868819929</v>
      </c>
      <c r="Q29" s="17">
        <f>'SVB-Abschluss Männer'!K28</f>
        <v>2439</v>
      </c>
      <c r="R29" s="96">
        <f t="shared" si="2"/>
        <v>0.81752911127647176</v>
      </c>
      <c r="S29" s="14">
        <f>'SVB-Abschluss Männer'!L28</f>
        <v>39230</v>
      </c>
      <c r="T29" s="97">
        <f t="shared" si="3"/>
        <v>13.149514979653951</v>
      </c>
      <c r="U29" s="17">
        <f>'SVB-Abschluss Männer'!M28</f>
        <v>46314</v>
      </c>
      <c r="V29" s="96">
        <f t="shared" si="4"/>
        <v>15.524002976489754</v>
      </c>
    </row>
    <row r="30" spans="1:23" ht="51.75" customHeight="1" x14ac:dyDescent="0.2">
      <c r="A30" s="52" t="s">
        <v>16</v>
      </c>
      <c r="B30" s="12"/>
      <c r="C30" s="13"/>
      <c r="D30" s="17">
        <f>'SVB-Abschluss Männer'!D29</f>
        <v>965731</v>
      </c>
      <c r="E30" s="17">
        <f>E24+E29</f>
        <v>550115</v>
      </c>
      <c r="F30" s="96">
        <f t="shared" si="5"/>
        <v>56.963585097713541</v>
      </c>
      <c r="G30" s="17">
        <f>'SVB-Abschluss Männer'!F29</f>
        <v>502768</v>
      </c>
      <c r="H30" s="96">
        <f t="shared" si="6"/>
        <v>52.060874094338907</v>
      </c>
      <c r="I30" s="17">
        <f>'SVB-Abschluss Männer'!G29</f>
        <v>47347</v>
      </c>
      <c r="J30" s="96">
        <f t="shared" si="7"/>
        <v>4.9027110033746455</v>
      </c>
      <c r="K30" s="17">
        <f>'SVB-Abschluss Männer'!H29</f>
        <v>137201</v>
      </c>
      <c r="L30" s="96">
        <f t="shared" si="0"/>
        <v>14.206958252349775</v>
      </c>
      <c r="M30" s="17">
        <f>'SVB-Abschluss Männer'!I29</f>
        <v>22773</v>
      </c>
      <c r="N30" s="96">
        <f t="shared" si="8"/>
        <v>2.3581100741303738</v>
      </c>
      <c r="O30" s="17">
        <f>'SVB-Abschluss Männer'!J29</f>
        <v>103256</v>
      </c>
      <c r="P30" s="96">
        <f t="shared" si="1"/>
        <v>10.692004295191932</v>
      </c>
      <c r="Q30" s="17">
        <f>'SVB-Abschluss Männer'!K29</f>
        <v>11172</v>
      </c>
      <c r="R30" s="96">
        <f t="shared" si="2"/>
        <v>1.1568438830274683</v>
      </c>
      <c r="S30" s="14">
        <f>'SVB-Abschluss Männer'!L29</f>
        <v>124236</v>
      </c>
      <c r="T30" s="97">
        <f t="shared" si="3"/>
        <v>12.864451902237786</v>
      </c>
      <c r="U30" s="17">
        <f>'SVB-Abschluss Männer'!M29</f>
        <v>154179</v>
      </c>
      <c r="V30" s="96">
        <f t="shared" si="4"/>
        <v>15.965004747698893</v>
      </c>
      <c r="W30" s="102"/>
    </row>
    <row r="31" spans="1:23" x14ac:dyDescent="0.2">
      <c r="A31" s="52" t="s">
        <v>17</v>
      </c>
      <c r="B31" s="15"/>
      <c r="C31" s="13"/>
      <c r="D31" s="8">
        <f>'SVB-Abschluss Männer'!D30</f>
        <v>3822088</v>
      </c>
      <c r="E31" s="8">
        <f>'SVB-Abschluss Männer'!E30</f>
        <v>2174637</v>
      </c>
      <c r="F31" s="77">
        <f t="shared" si="5"/>
        <v>56.896570670272375</v>
      </c>
      <c r="G31" s="8">
        <f>'SVB-Abschluss Männer'!F30</f>
        <v>1950500</v>
      </c>
      <c r="H31" s="77">
        <f t="shared" si="6"/>
        <v>51.03231532084034</v>
      </c>
      <c r="I31" s="8">
        <f>'SVB-Abschluss Männer'!G30</f>
        <v>224137</v>
      </c>
      <c r="J31" s="77">
        <f t="shared" si="7"/>
        <v>5.864255349432038</v>
      </c>
      <c r="K31" s="8">
        <f>'SVB-Abschluss Männer'!H30</f>
        <v>599247</v>
      </c>
      <c r="L31" s="77">
        <f t="shared" si="0"/>
        <v>15.67852440864784</v>
      </c>
      <c r="M31" s="8">
        <f>'SVB-Abschluss Männer'!I30</f>
        <v>107747</v>
      </c>
      <c r="N31" s="77">
        <f t="shared" si="8"/>
        <v>2.8190612042422885</v>
      </c>
      <c r="O31" s="8">
        <f>'SVB-Abschluss Männer'!J30</f>
        <v>443973</v>
      </c>
      <c r="P31" s="77">
        <f t="shared" si="1"/>
        <v>11.615980584434476</v>
      </c>
      <c r="Q31" s="8">
        <f>'SVB-Abschluss Männer'!K30</f>
        <v>47527</v>
      </c>
      <c r="R31" s="77">
        <f t="shared" si="2"/>
        <v>1.2434826199710733</v>
      </c>
      <c r="S31" s="30">
        <f>'SVB-Abschluss Männer'!L30</f>
        <v>452363</v>
      </c>
      <c r="T31" s="84">
        <f t="shared" si="3"/>
        <v>11.835494106886078</v>
      </c>
      <c r="U31" s="8">
        <f>'SVB-Abschluss Männer'!M30</f>
        <v>595841</v>
      </c>
      <c r="V31" s="77">
        <f t="shared" si="4"/>
        <v>15.589410814193707</v>
      </c>
    </row>
    <row r="32" spans="1:23" x14ac:dyDescent="0.2">
      <c r="A32" s="53" t="s">
        <v>22</v>
      </c>
      <c r="B32" s="17"/>
      <c r="C32" s="18"/>
      <c r="D32" s="17">
        <f>'SVB-Abschluss Männer'!D31</f>
        <v>2856357</v>
      </c>
      <c r="E32" s="17">
        <f>'SVB-Abschluss Männer'!E31</f>
        <v>1256642</v>
      </c>
      <c r="F32" s="96">
        <f t="shared" si="5"/>
        <v>43.994570706672867</v>
      </c>
      <c r="G32" s="17">
        <f>'SVB-Abschluss Männer'!F31</f>
        <v>1110291</v>
      </c>
      <c r="H32" s="96">
        <f t="shared" si="6"/>
        <v>38.870876434563328</v>
      </c>
      <c r="I32" s="17">
        <f>'SVB-Abschluss Männer'!G31</f>
        <v>146351</v>
      </c>
      <c r="J32" s="96">
        <f t="shared" si="7"/>
        <v>5.1236942721095433</v>
      </c>
      <c r="K32" s="17">
        <f>'SVB-Abschluss Männer'!H31</f>
        <v>355404</v>
      </c>
      <c r="L32" s="96">
        <f t="shared" si="0"/>
        <v>12.442562326767979</v>
      </c>
      <c r="M32" s="17">
        <f>'SVB-Abschluss Männer'!I31</f>
        <v>67162</v>
      </c>
      <c r="N32" s="96">
        <f t="shared" si="8"/>
        <v>2.351316729666495</v>
      </c>
      <c r="O32" s="17">
        <f>'SVB-Abschluss Männer'!J31</f>
        <v>340717</v>
      </c>
      <c r="P32" s="96">
        <f t="shared" si="1"/>
        <v>11.928375899791238</v>
      </c>
      <c r="Q32" s="17">
        <f>'SVB-Abschluss Männer'!K31</f>
        <v>27622</v>
      </c>
      <c r="R32" s="96">
        <f t="shared" si="2"/>
        <v>0.96703598324719209</v>
      </c>
      <c r="S32" s="14">
        <f>'SVB-Abschluss Männer'!L31</f>
        <v>243121</v>
      </c>
      <c r="T32" s="97">
        <f t="shared" si="3"/>
        <v>8.5115761090087823</v>
      </c>
      <c r="U32" s="17">
        <f>'SVB-Abschluss Männer'!M31</f>
        <v>333797</v>
      </c>
      <c r="V32" s="96">
        <f t="shared" si="4"/>
        <v>11.68610926435316</v>
      </c>
    </row>
    <row r="33" spans="1:22" ht="6.75" customHeight="1" x14ac:dyDescent="0.2">
      <c r="A33" s="22"/>
      <c r="B33" s="8"/>
      <c r="C33" s="8"/>
      <c r="D33" s="8"/>
      <c r="E33" s="8"/>
      <c r="F33" s="7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  <c r="T33" s="9"/>
      <c r="U33" s="8"/>
      <c r="V33" s="8"/>
    </row>
    <row r="34" spans="1:22" s="40" customFormat="1" x14ac:dyDescent="0.2">
      <c r="A34" s="1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2">
      <c r="A36" s="22" t="s">
        <v>18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x14ac:dyDescent="0.2">
      <c r="A37" s="25" t="s">
        <v>19</v>
      </c>
    </row>
    <row r="38" spans="1:22" x14ac:dyDescent="0.2">
      <c r="A38" s="26" t="s">
        <v>99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">
      <c r="A39" s="27"/>
    </row>
    <row r="40" spans="1:22" x14ac:dyDescent="0.2">
      <c r="A40" s="27"/>
    </row>
    <row r="41" spans="1:22" x14ac:dyDescent="0.2">
      <c r="A41" s="27"/>
    </row>
    <row r="42" spans="1:22" x14ac:dyDescent="0.2">
      <c r="S42" s="23"/>
      <c r="T42" s="23"/>
    </row>
    <row r="51" spans="1:22" x14ac:dyDescent="0.2">
      <c r="A51" s="2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</sheetData>
  <mergeCells count="13">
    <mergeCell ref="D10:V10"/>
    <mergeCell ref="I8:J8"/>
    <mergeCell ref="D6:D8"/>
    <mergeCell ref="E6:F8"/>
    <mergeCell ref="G6:I7"/>
    <mergeCell ref="K6:L8"/>
    <mergeCell ref="M6:Q7"/>
    <mergeCell ref="S6:T8"/>
    <mergeCell ref="U6:V8"/>
    <mergeCell ref="G8:H8"/>
    <mergeCell ref="M8:N8"/>
    <mergeCell ref="O8:P8"/>
    <mergeCell ref="Q8:R8"/>
  </mergeCells>
  <pageMargins left="0.7" right="0.7" top="0.78740157499999996" bottom="0.78740157499999996" header="0.3" footer="0.3"/>
  <pageSetup paperSize="9" scale="6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W51"/>
  <sheetViews>
    <sheetView showGridLines="0" zoomScaleNormal="100" workbookViewId="0">
      <pane xSplit="3" topLeftCell="D1" activePane="topRight" state="frozen"/>
      <selection activeCell="T12" sqref="T12"/>
      <selection pane="topRight" activeCell="W30" sqref="W30"/>
    </sheetView>
  </sheetViews>
  <sheetFormatPr baseColWidth="10" defaultRowHeight="14.25" x14ac:dyDescent="0.2"/>
  <cols>
    <col min="1" max="1" width="22.28515625" style="31" customWidth="1"/>
    <col min="2" max="2" width="7.28515625" style="24" hidden="1" customWidth="1"/>
    <col min="3" max="3" width="8" style="24" hidden="1" customWidth="1"/>
    <col min="4" max="4" width="10.5703125" style="24" customWidth="1"/>
    <col min="5" max="5" width="8.85546875" style="24" customWidth="1"/>
    <col min="6" max="6" width="5.28515625" style="24" customWidth="1"/>
    <col min="7" max="7" width="9.7109375" style="24" customWidth="1"/>
    <col min="8" max="8" width="6.28515625" style="24" customWidth="1"/>
    <col min="9" max="9" width="9" style="24" customWidth="1"/>
    <col min="10" max="10" width="7" style="24" customWidth="1"/>
    <col min="11" max="11" width="8.85546875" style="24" customWidth="1"/>
    <col min="12" max="12" width="7.42578125" style="24" customWidth="1"/>
    <col min="13" max="13" width="11.42578125" style="24" customWidth="1"/>
    <col min="14" max="14" width="5.85546875" style="24" customWidth="1"/>
    <col min="15" max="15" width="12.140625" style="24" customWidth="1"/>
    <col min="16" max="16" width="8.42578125" style="24" customWidth="1"/>
    <col min="17" max="17" width="9.5703125" style="24" customWidth="1"/>
    <col min="18" max="18" width="6.85546875" style="24" customWidth="1"/>
    <col min="19" max="19" width="6.5703125" style="24" customWidth="1"/>
    <col min="20" max="20" width="7" style="24" customWidth="1"/>
    <col min="21" max="21" width="9.28515625" style="24" customWidth="1"/>
    <col min="22" max="22" width="7.140625" style="24" customWidth="1"/>
    <col min="23" max="16384" width="11.42578125" style="31"/>
  </cols>
  <sheetData>
    <row r="1" spans="1:22" x14ac:dyDescent="0.2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2"/>
      <c r="B2" s="3"/>
      <c r="C2" s="3"/>
      <c r="D2" s="4" t="s">
        <v>27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3"/>
      <c r="V2" s="3"/>
    </row>
    <row r="3" spans="1:22" ht="15" x14ac:dyDescent="0.2">
      <c r="A3" s="5"/>
      <c r="B3" s="3"/>
      <c r="C3" s="3"/>
      <c r="D3" s="69" t="s">
        <v>35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5"/>
      <c r="T3" s="55"/>
      <c r="U3" s="3"/>
      <c r="V3" s="3"/>
    </row>
    <row r="4" spans="1:22" ht="15" x14ac:dyDescent="0.2">
      <c r="A4" s="5"/>
      <c r="B4" s="3"/>
      <c r="C4" s="3"/>
      <c r="D4" s="69" t="s">
        <v>57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8"/>
      <c r="T4" s="28"/>
      <c r="U4" s="3"/>
      <c r="V4" s="3"/>
    </row>
    <row r="5" spans="1:22" x14ac:dyDescent="0.2">
      <c r="A5" s="4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40" customFormat="1" ht="13.5" customHeight="1" x14ac:dyDescent="0.2">
      <c r="A6" s="37"/>
      <c r="B6" s="38"/>
      <c r="C6" s="38"/>
      <c r="D6" s="107" t="s">
        <v>34</v>
      </c>
      <c r="E6" s="119" t="s">
        <v>38</v>
      </c>
      <c r="F6" s="120"/>
      <c r="G6" s="112" t="s">
        <v>42</v>
      </c>
      <c r="H6" s="125"/>
      <c r="I6" s="116"/>
      <c r="J6" s="87"/>
      <c r="K6" s="119" t="s">
        <v>39</v>
      </c>
      <c r="L6" s="120"/>
      <c r="M6" s="112" t="s">
        <v>42</v>
      </c>
      <c r="N6" s="125"/>
      <c r="O6" s="116"/>
      <c r="P6" s="116"/>
      <c r="Q6" s="116"/>
      <c r="R6" s="87"/>
      <c r="S6" s="119" t="s">
        <v>40</v>
      </c>
      <c r="T6" s="120"/>
      <c r="U6" s="103" t="s">
        <v>98</v>
      </c>
      <c r="V6" s="116"/>
    </row>
    <row r="7" spans="1:22" s="40" customFormat="1" ht="16.5" customHeight="1" x14ac:dyDescent="0.2">
      <c r="A7" s="70"/>
      <c r="B7" s="8"/>
      <c r="C7" s="8"/>
      <c r="D7" s="108"/>
      <c r="E7" s="121"/>
      <c r="F7" s="122"/>
      <c r="G7" s="121"/>
      <c r="H7" s="126"/>
      <c r="I7" s="126"/>
      <c r="J7" s="88"/>
      <c r="K7" s="121"/>
      <c r="L7" s="122"/>
      <c r="M7" s="117"/>
      <c r="N7" s="105"/>
      <c r="O7" s="105"/>
      <c r="P7" s="105"/>
      <c r="Q7" s="126"/>
      <c r="R7" s="88"/>
      <c r="S7" s="121"/>
      <c r="T7" s="122"/>
      <c r="U7" s="104"/>
      <c r="V7" s="104"/>
    </row>
    <row r="8" spans="1:22" s="40" customFormat="1" ht="39" customHeight="1" x14ac:dyDescent="0.2">
      <c r="A8" s="43"/>
      <c r="B8" s="44"/>
      <c r="C8" s="45"/>
      <c r="D8" s="109"/>
      <c r="E8" s="117"/>
      <c r="F8" s="123"/>
      <c r="G8" s="127" t="s">
        <v>43</v>
      </c>
      <c r="H8" s="128"/>
      <c r="I8" s="127" t="s">
        <v>55</v>
      </c>
      <c r="J8" s="128"/>
      <c r="K8" s="117"/>
      <c r="L8" s="123"/>
      <c r="M8" s="127" t="s">
        <v>46</v>
      </c>
      <c r="N8" s="128"/>
      <c r="O8" s="127" t="s">
        <v>47</v>
      </c>
      <c r="P8" s="128"/>
      <c r="Q8" s="127" t="s">
        <v>45</v>
      </c>
      <c r="R8" s="128"/>
      <c r="S8" s="117"/>
      <c r="T8" s="123"/>
      <c r="U8" s="105"/>
      <c r="V8" s="105"/>
    </row>
    <row r="9" spans="1:22" s="40" customFormat="1" ht="39" customHeight="1" x14ac:dyDescent="0.2">
      <c r="A9" s="43"/>
      <c r="B9" s="45"/>
      <c r="C9" s="45"/>
      <c r="D9" s="85"/>
      <c r="E9" s="86" t="s">
        <v>53</v>
      </c>
      <c r="F9" s="86" t="s">
        <v>54</v>
      </c>
      <c r="G9" s="86" t="s">
        <v>53</v>
      </c>
      <c r="H9" s="86" t="s">
        <v>54</v>
      </c>
      <c r="I9" s="86" t="s">
        <v>53</v>
      </c>
      <c r="J9" s="86" t="s">
        <v>54</v>
      </c>
      <c r="K9" s="86" t="s">
        <v>53</v>
      </c>
      <c r="L9" s="86" t="s">
        <v>54</v>
      </c>
      <c r="M9" s="86" t="s">
        <v>53</v>
      </c>
      <c r="N9" s="86" t="s">
        <v>54</v>
      </c>
      <c r="O9" s="86" t="s">
        <v>53</v>
      </c>
      <c r="P9" s="86" t="s">
        <v>54</v>
      </c>
      <c r="Q9" s="86" t="s">
        <v>53</v>
      </c>
      <c r="R9" s="86" t="s">
        <v>54</v>
      </c>
      <c r="S9" s="86" t="s">
        <v>53</v>
      </c>
      <c r="T9" s="86" t="s">
        <v>54</v>
      </c>
      <c r="U9" s="86" t="s">
        <v>53</v>
      </c>
      <c r="V9" s="83" t="s">
        <v>54</v>
      </c>
    </row>
    <row r="10" spans="1:22" s="40" customFormat="1" ht="35.25" customHeight="1" x14ac:dyDescent="0.25">
      <c r="A10" s="43"/>
      <c r="B10" s="45"/>
      <c r="C10" s="45"/>
      <c r="D10" s="106">
        <v>43646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4"/>
    </row>
    <row r="11" spans="1:22" ht="6.75" customHeight="1" x14ac:dyDescent="0.2">
      <c r="A11" s="4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0"/>
      <c r="V11" s="10"/>
    </row>
    <row r="12" spans="1:22" x14ac:dyDescent="0.2">
      <c r="A12" s="29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  <c r="T12" s="48"/>
      <c r="U12" s="47"/>
      <c r="V12" s="47"/>
    </row>
    <row r="13" spans="1:22" x14ac:dyDescent="0.2">
      <c r="A13" s="22" t="s">
        <v>0</v>
      </c>
      <c r="B13" s="8"/>
      <c r="C13" s="8"/>
      <c r="D13" s="8">
        <v>64575</v>
      </c>
      <c r="E13" s="8">
        <v>38824</v>
      </c>
      <c r="F13" s="77">
        <f>E13/D13*100</f>
        <v>60.122338366240804</v>
      </c>
      <c r="G13" s="8">
        <v>37756</v>
      </c>
      <c r="H13" s="77">
        <f>G13/D13*100</f>
        <v>58.468447541618275</v>
      </c>
      <c r="I13" s="8">
        <v>1068</v>
      </c>
      <c r="J13" s="77">
        <f>I13/D13*100</f>
        <v>1.6538908246225319</v>
      </c>
      <c r="K13" s="8">
        <v>10913</v>
      </c>
      <c r="L13" s="77">
        <f t="shared" ref="L13:L32" si="0">K13/D13*100</f>
        <v>16.899728997289973</v>
      </c>
      <c r="M13" s="8">
        <v>2362</v>
      </c>
      <c r="N13" s="77">
        <f>M13/D13*100</f>
        <v>3.6577622919086332</v>
      </c>
      <c r="O13" s="8">
        <v>7620</v>
      </c>
      <c r="P13" s="77">
        <f t="shared" ref="P13:P32" si="1">O13/D13*100</f>
        <v>11.800232288037165</v>
      </c>
      <c r="Q13" s="8">
        <v>931</v>
      </c>
      <c r="R13" s="77">
        <f t="shared" ref="R13:R32" si="2">Q13/D13*100</f>
        <v>1.4417344173441735</v>
      </c>
      <c r="S13" s="30">
        <v>6278</v>
      </c>
      <c r="T13" s="84">
        <f t="shared" ref="T13:T32" si="3">S13/D13*100</f>
        <v>9.7220286488579166</v>
      </c>
      <c r="U13" s="8">
        <v>8560</v>
      </c>
      <c r="V13" s="77">
        <f t="shared" ref="V13:V32" si="4">U13/D13*100</f>
        <v>13.255903987611307</v>
      </c>
    </row>
    <row r="14" spans="1:22" x14ac:dyDescent="0.2">
      <c r="A14" s="22" t="s">
        <v>1</v>
      </c>
      <c r="B14" s="8"/>
      <c r="C14" s="8"/>
      <c r="D14" s="8">
        <v>14970</v>
      </c>
      <c r="E14" s="8">
        <v>9801</v>
      </c>
      <c r="F14" s="77">
        <f t="shared" ref="F14:F32" si="5">E14/D14*100</f>
        <v>65.470941883767537</v>
      </c>
      <c r="G14" s="8">
        <v>9530</v>
      </c>
      <c r="H14" s="77">
        <f t="shared" ref="H14:H32" si="6">G14/D14*100</f>
        <v>63.660654642618574</v>
      </c>
      <c r="I14" s="8">
        <v>271</v>
      </c>
      <c r="J14" s="77">
        <f t="shared" ref="J14:J32" si="7">I14/D14*100</f>
        <v>1.8102872411489648</v>
      </c>
      <c r="K14" s="8">
        <v>1455</v>
      </c>
      <c r="L14" s="77">
        <f t="shared" si="0"/>
        <v>9.7194388777555112</v>
      </c>
      <c r="M14" s="8">
        <v>320</v>
      </c>
      <c r="N14" s="77">
        <f t="shared" ref="N14:N32" si="8">M14/D14*100</f>
        <v>2.1376085504342019</v>
      </c>
      <c r="O14" s="8">
        <v>1039</v>
      </c>
      <c r="P14" s="77">
        <f t="shared" si="1"/>
        <v>6.9405477621910485</v>
      </c>
      <c r="Q14" s="8">
        <v>96</v>
      </c>
      <c r="R14" s="77">
        <f t="shared" si="2"/>
        <v>0.6412825651302605</v>
      </c>
      <c r="S14" s="30">
        <v>1609</v>
      </c>
      <c r="T14" s="84">
        <f t="shared" si="3"/>
        <v>10.74816299265197</v>
      </c>
      <c r="U14" s="8">
        <v>2105</v>
      </c>
      <c r="V14" s="77">
        <f t="shared" si="4"/>
        <v>14.061456245824983</v>
      </c>
    </row>
    <row r="15" spans="1:22" x14ac:dyDescent="0.2">
      <c r="A15" s="22" t="s">
        <v>2</v>
      </c>
      <c r="B15" s="8"/>
      <c r="C15" s="8"/>
      <c r="D15" s="8">
        <v>113614</v>
      </c>
      <c r="E15" s="8">
        <v>68672</v>
      </c>
      <c r="F15" s="77">
        <f t="shared" si="5"/>
        <v>60.443255232629781</v>
      </c>
      <c r="G15" s="8">
        <v>66398</v>
      </c>
      <c r="H15" s="77">
        <f t="shared" si="6"/>
        <v>58.441741334694662</v>
      </c>
      <c r="I15" s="8">
        <v>2274</v>
      </c>
      <c r="J15" s="77">
        <f t="shared" si="7"/>
        <v>2.0015138979351135</v>
      </c>
      <c r="K15" s="8">
        <v>17659</v>
      </c>
      <c r="L15" s="77">
        <f t="shared" si="0"/>
        <v>15.542978858239302</v>
      </c>
      <c r="M15" s="8">
        <v>3823</v>
      </c>
      <c r="N15" s="77">
        <f t="shared" si="8"/>
        <v>3.3649022127554704</v>
      </c>
      <c r="O15" s="8">
        <v>12921</v>
      </c>
      <c r="P15" s="77">
        <f t="shared" si="1"/>
        <v>11.372718150932105</v>
      </c>
      <c r="Q15" s="8">
        <v>915</v>
      </c>
      <c r="R15" s="77">
        <f t="shared" si="2"/>
        <v>0.80535849455172781</v>
      </c>
      <c r="S15" s="30">
        <v>11490</v>
      </c>
      <c r="T15" s="84">
        <f t="shared" si="3"/>
        <v>10.113190275846287</v>
      </c>
      <c r="U15" s="8">
        <v>15793</v>
      </c>
      <c r="V15" s="77">
        <f t="shared" si="4"/>
        <v>13.900575633284632</v>
      </c>
    </row>
    <row r="16" spans="1:22" x14ac:dyDescent="0.2">
      <c r="A16" s="22" t="s">
        <v>3</v>
      </c>
      <c r="B16" s="8"/>
      <c r="C16" s="8"/>
      <c r="D16" s="8">
        <v>72034</v>
      </c>
      <c r="E16" s="8">
        <v>45271</v>
      </c>
      <c r="F16" s="77">
        <f t="shared" si="5"/>
        <v>62.846711275231137</v>
      </c>
      <c r="G16" s="8">
        <v>44104</v>
      </c>
      <c r="H16" s="77">
        <f t="shared" si="6"/>
        <v>61.22664297415109</v>
      </c>
      <c r="I16" s="8">
        <v>1167</v>
      </c>
      <c r="J16" s="77">
        <f t="shared" si="7"/>
        <v>1.6200683010800454</v>
      </c>
      <c r="K16" s="8">
        <v>9393</v>
      </c>
      <c r="L16" s="77">
        <f t="shared" si="0"/>
        <v>13.039675708693116</v>
      </c>
      <c r="M16" s="8">
        <v>1859</v>
      </c>
      <c r="N16" s="77">
        <f t="shared" si="8"/>
        <v>2.5807257683871505</v>
      </c>
      <c r="O16" s="8">
        <v>6969</v>
      </c>
      <c r="P16" s="77">
        <f t="shared" si="1"/>
        <v>9.6745981064497322</v>
      </c>
      <c r="Q16" s="8">
        <v>565</v>
      </c>
      <c r="R16" s="77">
        <f t="shared" si="2"/>
        <v>0.78435183385623453</v>
      </c>
      <c r="S16" s="30">
        <v>6956</v>
      </c>
      <c r="T16" s="84">
        <f t="shared" si="3"/>
        <v>9.6565510731043673</v>
      </c>
      <c r="U16" s="8">
        <v>10414</v>
      </c>
      <c r="V16" s="77">
        <f t="shared" si="4"/>
        <v>14.457061942971375</v>
      </c>
    </row>
    <row r="17" spans="1:23" x14ac:dyDescent="0.2">
      <c r="A17" s="22" t="s">
        <v>4</v>
      </c>
      <c r="B17" s="8"/>
      <c r="C17" s="8"/>
      <c r="D17" s="8">
        <v>119197</v>
      </c>
      <c r="E17" s="8">
        <v>69491</v>
      </c>
      <c r="F17" s="77">
        <f t="shared" si="5"/>
        <v>58.299286055857117</v>
      </c>
      <c r="G17" s="8">
        <v>67113</v>
      </c>
      <c r="H17" s="77">
        <f t="shared" si="6"/>
        <v>56.304269402753427</v>
      </c>
      <c r="I17" s="8">
        <v>2378</v>
      </c>
      <c r="J17" s="77">
        <f t="shared" si="7"/>
        <v>1.9950166531036855</v>
      </c>
      <c r="K17" s="8">
        <v>21433</v>
      </c>
      <c r="L17" s="77">
        <f t="shared" si="0"/>
        <v>17.981157243890365</v>
      </c>
      <c r="M17" s="8">
        <v>4448</v>
      </c>
      <c r="N17" s="77">
        <f t="shared" si="8"/>
        <v>3.7316375412132854</v>
      </c>
      <c r="O17" s="8">
        <v>15433</v>
      </c>
      <c r="P17" s="77">
        <f t="shared" si="1"/>
        <v>12.947473510239352</v>
      </c>
      <c r="Q17" s="8">
        <v>1552</v>
      </c>
      <c r="R17" s="77">
        <f t="shared" si="2"/>
        <v>1.3020461924377291</v>
      </c>
      <c r="S17" s="30">
        <v>12673</v>
      </c>
      <c r="T17" s="84">
        <f t="shared" si="3"/>
        <v>10.631978992759885</v>
      </c>
      <c r="U17" s="8">
        <v>15600</v>
      </c>
      <c r="V17" s="77">
        <f t="shared" si="4"/>
        <v>13.087577707492636</v>
      </c>
    </row>
    <row r="18" spans="1:23" x14ac:dyDescent="0.2">
      <c r="A18" s="22" t="s">
        <v>5</v>
      </c>
      <c r="B18" s="8"/>
      <c r="C18" s="8"/>
      <c r="D18" s="8">
        <v>37391</v>
      </c>
      <c r="E18" s="8">
        <v>23748</v>
      </c>
      <c r="F18" s="77">
        <f t="shared" si="5"/>
        <v>63.51260998636036</v>
      </c>
      <c r="G18" s="8">
        <v>23088</v>
      </c>
      <c r="H18" s="77">
        <f t="shared" si="6"/>
        <v>61.747479339948121</v>
      </c>
      <c r="I18" s="8">
        <v>660</v>
      </c>
      <c r="J18" s="77">
        <f t="shared" si="7"/>
        <v>1.765130646412238</v>
      </c>
      <c r="K18" s="8">
        <v>4100</v>
      </c>
      <c r="L18" s="77">
        <f t="shared" si="0"/>
        <v>10.965205530742692</v>
      </c>
      <c r="M18" s="8">
        <v>855</v>
      </c>
      <c r="N18" s="77">
        <f t="shared" si="8"/>
        <v>2.286646519215854</v>
      </c>
      <c r="O18" s="8">
        <v>3009</v>
      </c>
      <c r="P18" s="77">
        <f t="shared" si="1"/>
        <v>8.0473910834157945</v>
      </c>
      <c r="Q18" s="8">
        <v>236</v>
      </c>
      <c r="R18" s="77">
        <f t="shared" si="2"/>
        <v>0.63116792811104283</v>
      </c>
      <c r="S18" s="30">
        <v>4507</v>
      </c>
      <c r="T18" s="84">
        <f t="shared" si="3"/>
        <v>12.053702762696904</v>
      </c>
      <c r="U18" s="8">
        <v>5036</v>
      </c>
      <c r="V18" s="77">
        <f t="shared" si="4"/>
        <v>13.468481720200048</v>
      </c>
    </row>
    <row r="19" spans="1:23" x14ac:dyDescent="0.2">
      <c r="A19" s="22" t="s">
        <v>6</v>
      </c>
      <c r="B19" s="8"/>
      <c r="C19" s="8"/>
      <c r="D19" s="8">
        <v>31881</v>
      </c>
      <c r="E19" s="8">
        <v>19970</v>
      </c>
      <c r="F19" s="77">
        <f t="shared" si="5"/>
        <v>62.639189485900694</v>
      </c>
      <c r="G19" s="8">
        <v>19288</v>
      </c>
      <c r="H19" s="77">
        <f t="shared" si="6"/>
        <v>60.499984316677647</v>
      </c>
      <c r="I19" s="8">
        <v>682</v>
      </c>
      <c r="J19" s="77">
        <f t="shared" si="7"/>
        <v>2.1392051692230485</v>
      </c>
      <c r="K19" s="8">
        <v>4143</v>
      </c>
      <c r="L19" s="77">
        <f t="shared" si="0"/>
        <v>12.995200903359367</v>
      </c>
      <c r="M19" s="8">
        <v>828</v>
      </c>
      <c r="N19" s="77">
        <f t="shared" si="8"/>
        <v>2.5971581819892728</v>
      </c>
      <c r="O19" s="8">
        <v>3070</v>
      </c>
      <c r="P19" s="77">
        <f t="shared" si="1"/>
        <v>9.6295599259747195</v>
      </c>
      <c r="Q19" s="8">
        <v>245</v>
      </c>
      <c r="R19" s="77">
        <f t="shared" si="2"/>
        <v>0.76848279539537656</v>
      </c>
      <c r="S19" s="30">
        <v>3004</v>
      </c>
      <c r="T19" s="84">
        <f t="shared" si="3"/>
        <v>9.4225400708886173</v>
      </c>
      <c r="U19" s="8">
        <v>4764</v>
      </c>
      <c r="V19" s="77">
        <f t="shared" si="4"/>
        <v>14.943069539851322</v>
      </c>
    </row>
    <row r="20" spans="1:23" x14ac:dyDescent="0.2">
      <c r="A20" s="22" t="s">
        <v>7</v>
      </c>
      <c r="B20" s="8"/>
      <c r="C20" s="8"/>
      <c r="D20" s="8">
        <v>28393</v>
      </c>
      <c r="E20" s="8">
        <v>18760</v>
      </c>
      <c r="F20" s="77">
        <f t="shared" si="5"/>
        <v>66.072623533969647</v>
      </c>
      <c r="G20" s="8">
        <v>18094</v>
      </c>
      <c r="H20" s="77">
        <f t="shared" si="6"/>
        <v>63.726974958616559</v>
      </c>
      <c r="I20" s="8">
        <v>666</v>
      </c>
      <c r="J20" s="77">
        <f t="shared" si="7"/>
        <v>2.34564857535308</v>
      </c>
      <c r="K20" s="8">
        <v>3065</v>
      </c>
      <c r="L20" s="77">
        <f t="shared" si="0"/>
        <v>10.794914239425211</v>
      </c>
      <c r="M20" s="8">
        <v>614</v>
      </c>
      <c r="N20" s="77">
        <f t="shared" si="8"/>
        <v>2.1625048427429294</v>
      </c>
      <c r="O20" s="8">
        <v>2245</v>
      </c>
      <c r="P20" s="77">
        <f t="shared" si="1"/>
        <v>7.9068784559574539</v>
      </c>
      <c r="Q20" s="8">
        <v>206</v>
      </c>
      <c r="R20" s="77">
        <f t="shared" si="2"/>
        <v>0.72553094072482649</v>
      </c>
      <c r="S20" s="30">
        <v>2837</v>
      </c>
      <c r="T20" s="84">
        <f t="shared" si="3"/>
        <v>9.9918994118268589</v>
      </c>
      <c r="U20" s="8">
        <v>3731</v>
      </c>
      <c r="V20" s="77">
        <f t="shared" si="4"/>
        <v>13.140562814778288</v>
      </c>
    </row>
    <row r="21" spans="1:23" x14ac:dyDescent="0.2">
      <c r="A21" s="22" t="s">
        <v>8</v>
      </c>
      <c r="B21" s="8"/>
      <c r="C21" s="8"/>
      <c r="D21" s="8">
        <v>21160</v>
      </c>
      <c r="E21" s="8">
        <v>13343</v>
      </c>
      <c r="F21" s="77">
        <f t="shared" si="5"/>
        <v>63.057655954631372</v>
      </c>
      <c r="G21" s="8">
        <v>13035</v>
      </c>
      <c r="H21" s="77">
        <f t="shared" si="6"/>
        <v>61.602079395085063</v>
      </c>
      <c r="I21" s="8">
        <v>308</v>
      </c>
      <c r="J21" s="77">
        <f t="shared" si="7"/>
        <v>1.4555765595463137</v>
      </c>
      <c r="K21" s="8">
        <v>2468</v>
      </c>
      <c r="L21" s="77">
        <f t="shared" si="0"/>
        <v>11.66351606805293</v>
      </c>
      <c r="M21" s="8">
        <v>488</v>
      </c>
      <c r="N21" s="77">
        <f t="shared" si="8"/>
        <v>2.3062381852551983</v>
      </c>
      <c r="O21" s="8">
        <v>1840</v>
      </c>
      <c r="P21" s="77">
        <f t="shared" si="1"/>
        <v>8.695652173913043</v>
      </c>
      <c r="Q21" s="8">
        <v>140</v>
      </c>
      <c r="R21" s="77">
        <f t="shared" si="2"/>
        <v>0.66162570888468808</v>
      </c>
      <c r="S21" s="30">
        <v>2287</v>
      </c>
      <c r="T21" s="84">
        <f t="shared" si="3"/>
        <v>10.80812854442344</v>
      </c>
      <c r="U21" s="8">
        <v>3062</v>
      </c>
      <c r="V21" s="77">
        <f t="shared" si="4"/>
        <v>14.47069943289225</v>
      </c>
    </row>
    <row r="22" spans="1:23" x14ac:dyDescent="0.2">
      <c r="A22" s="22" t="s">
        <v>9</v>
      </c>
      <c r="B22" s="8"/>
      <c r="C22" s="8"/>
      <c r="D22" s="8">
        <v>25688</v>
      </c>
      <c r="E22" s="8">
        <v>15828</v>
      </c>
      <c r="F22" s="77">
        <f t="shared" si="5"/>
        <v>61.616318903768295</v>
      </c>
      <c r="G22" s="8">
        <v>15263</v>
      </c>
      <c r="H22" s="77">
        <f t="shared" si="6"/>
        <v>59.416848333852379</v>
      </c>
      <c r="I22" s="8">
        <v>565</v>
      </c>
      <c r="J22" s="77">
        <f t="shared" si="7"/>
        <v>2.1994705699159138</v>
      </c>
      <c r="K22" s="8">
        <v>4126</v>
      </c>
      <c r="L22" s="77">
        <f t="shared" si="0"/>
        <v>16.061974462784178</v>
      </c>
      <c r="M22" s="8">
        <v>863</v>
      </c>
      <c r="N22" s="77">
        <f t="shared" si="8"/>
        <v>3.3595453129866089</v>
      </c>
      <c r="O22" s="8">
        <v>3041</v>
      </c>
      <c r="P22" s="77">
        <f t="shared" si="1"/>
        <v>11.838212394892556</v>
      </c>
      <c r="Q22" s="8">
        <v>222</v>
      </c>
      <c r="R22" s="77">
        <f t="shared" si="2"/>
        <v>0.86421675490501393</v>
      </c>
      <c r="S22" s="30">
        <v>2749</v>
      </c>
      <c r="T22" s="84">
        <f t="shared" si="3"/>
        <v>10.70149486141389</v>
      </c>
      <c r="U22" s="8">
        <v>2985</v>
      </c>
      <c r="V22" s="77">
        <f t="shared" si="4"/>
        <v>11.620211772033635</v>
      </c>
    </row>
    <row r="23" spans="1:23" x14ac:dyDescent="0.2">
      <c r="A23" s="22" t="s">
        <v>10</v>
      </c>
      <c r="B23" s="8"/>
      <c r="C23" s="8"/>
      <c r="D23" s="8">
        <v>31073</v>
      </c>
      <c r="E23" s="8">
        <v>19303</v>
      </c>
      <c r="F23" s="77">
        <f t="shared" si="5"/>
        <v>62.121455926366941</v>
      </c>
      <c r="G23" s="8">
        <v>18596</v>
      </c>
      <c r="H23" s="77">
        <f t="shared" si="6"/>
        <v>59.846168699514045</v>
      </c>
      <c r="I23" s="8">
        <v>707</v>
      </c>
      <c r="J23" s="77">
        <f t="shared" si="7"/>
        <v>2.2752872268528948</v>
      </c>
      <c r="K23" s="8">
        <v>3261</v>
      </c>
      <c r="L23" s="77">
        <f t="shared" si="0"/>
        <v>10.49464165030734</v>
      </c>
      <c r="M23" s="8">
        <v>660</v>
      </c>
      <c r="N23" s="77">
        <f t="shared" si="8"/>
        <v>2.1240305088018538</v>
      </c>
      <c r="O23" s="8">
        <v>2410</v>
      </c>
      <c r="P23" s="77">
        <f t="shared" si="1"/>
        <v>7.7559295851704055</v>
      </c>
      <c r="Q23" s="8">
        <v>191</v>
      </c>
      <c r="R23" s="77">
        <f t="shared" si="2"/>
        <v>0.61468155633508192</v>
      </c>
      <c r="S23" s="30">
        <v>3572</v>
      </c>
      <c r="T23" s="84">
        <f t="shared" si="3"/>
        <v>11.495510571879123</v>
      </c>
      <c r="U23" s="8">
        <v>4937</v>
      </c>
      <c r="V23" s="77">
        <f t="shared" si="4"/>
        <v>15.888391851446592</v>
      </c>
    </row>
    <row r="24" spans="1:23" x14ac:dyDescent="0.2">
      <c r="A24" s="51" t="s">
        <v>11</v>
      </c>
      <c r="B24" s="8"/>
      <c r="C24" s="8"/>
      <c r="D24" s="17">
        <v>559976</v>
      </c>
      <c r="E24" s="17">
        <v>343011</v>
      </c>
      <c r="F24" s="96">
        <f t="shared" si="5"/>
        <v>61.254589482406388</v>
      </c>
      <c r="G24" s="17">
        <v>332265</v>
      </c>
      <c r="H24" s="96">
        <f t="shared" si="6"/>
        <v>59.335578667657188</v>
      </c>
      <c r="I24" s="17">
        <v>10746</v>
      </c>
      <c r="J24" s="96">
        <f t="shared" si="7"/>
        <v>1.9190108147492038</v>
      </c>
      <c r="K24" s="17">
        <v>82016</v>
      </c>
      <c r="L24" s="96">
        <f t="shared" si="0"/>
        <v>14.646341986085117</v>
      </c>
      <c r="M24" s="17">
        <v>17120</v>
      </c>
      <c r="N24" s="96">
        <f t="shared" si="8"/>
        <v>3.0572738831664217</v>
      </c>
      <c r="O24" s="17">
        <v>59597</v>
      </c>
      <c r="P24" s="96">
        <f t="shared" si="1"/>
        <v>10.642777547609183</v>
      </c>
      <c r="Q24" s="17">
        <v>5299</v>
      </c>
      <c r="R24" s="96">
        <f t="shared" si="2"/>
        <v>0.94629055530951334</v>
      </c>
      <c r="S24" s="17">
        <v>57962</v>
      </c>
      <c r="T24" s="97">
        <f t="shared" si="3"/>
        <v>10.350800748603511</v>
      </c>
      <c r="U24" s="17">
        <v>76987</v>
      </c>
      <c r="V24" s="96">
        <f t="shared" si="4"/>
        <v>13.748267782904982</v>
      </c>
    </row>
    <row r="25" spans="1:23" x14ac:dyDescent="0.2">
      <c r="A25" s="22" t="s">
        <v>12</v>
      </c>
      <c r="B25" s="8"/>
      <c r="C25" s="8"/>
      <c r="D25" s="8">
        <v>47723</v>
      </c>
      <c r="E25" s="8">
        <v>31243</v>
      </c>
      <c r="F25" s="77">
        <f t="shared" si="5"/>
        <v>65.467384699201645</v>
      </c>
      <c r="G25" s="8">
        <v>30197</v>
      </c>
      <c r="H25" s="77">
        <f t="shared" si="6"/>
        <v>63.275569431930101</v>
      </c>
      <c r="I25" s="8">
        <v>1046</v>
      </c>
      <c r="J25" s="77">
        <f t="shared" si="7"/>
        <v>2.1918152672715463</v>
      </c>
      <c r="K25" s="8">
        <v>5870</v>
      </c>
      <c r="L25" s="77">
        <f t="shared" si="0"/>
        <v>12.300148775223686</v>
      </c>
      <c r="M25" s="8">
        <v>1085</v>
      </c>
      <c r="N25" s="77">
        <f t="shared" si="8"/>
        <v>2.2735368690149405</v>
      </c>
      <c r="O25" s="8">
        <v>4437</v>
      </c>
      <c r="P25" s="77">
        <f t="shared" si="1"/>
        <v>9.297403767575382</v>
      </c>
      <c r="Q25" s="8">
        <v>348</v>
      </c>
      <c r="R25" s="77">
        <f t="shared" si="2"/>
        <v>0.72920813863336342</v>
      </c>
      <c r="S25" s="30">
        <v>4120</v>
      </c>
      <c r="T25" s="84">
        <f t="shared" si="3"/>
        <v>8.6331538251995887</v>
      </c>
      <c r="U25" s="8">
        <v>6490</v>
      </c>
      <c r="V25" s="77">
        <f t="shared" si="4"/>
        <v>13.599312700375082</v>
      </c>
    </row>
    <row r="26" spans="1:23" x14ac:dyDescent="0.2">
      <c r="A26" s="22" t="s">
        <v>13</v>
      </c>
      <c r="B26" s="8"/>
      <c r="C26" s="8"/>
      <c r="D26" s="8">
        <v>82110</v>
      </c>
      <c r="E26" s="8">
        <v>54804</v>
      </c>
      <c r="F26" s="77">
        <f t="shared" si="5"/>
        <v>66.744610887833389</v>
      </c>
      <c r="G26" s="8">
        <v>53335</v>
      </c>
      <c r="H26" s="77">
        <f t="shared" si="6"/>
        <v>64.955547436365848</v>
      </c>
      <c r="I26" s="8">
        <v>1469</v>
      </c>
      <c r="J26" s="77">
        <f t="shared" si="7"/>
        <v>1.7890634514675436</v>
      </c>
      <c r="K26" s="8">
        <v>8644</v>
      </c>
      <c r="L26" s="77">
        <f t="shared" si="0"/>
        <v>10.52734137133114</v>
      </c>
      <c r="M26" s="8">
        <v>1509</v>
      </c>
      <c r="N26" s="77">
        <f t="shared" si="8"/>
        <v>1.8377785896967485</v>
      </c>
      <c r="O26" s="8">
        <v>6591</v>
      </c>
      <c r="P26" s="77">
        <f t="shared" si="1"/>
        <v>8.0270369017172083</v>
      </c>
      <c r="Q26" s="8">
        <v>544</v>
      </c>
      <c r="R26" s="77">
        <f t="shared" si="2"/>
        <v>0.66252587991718426</v>
      </c>
      <c r="S26" s="30">
        <v>8606</v>
      </c>
      <c r="T26" s="84">
        <f t="shared" si="3"/>
        <v>10.481061990013396</v>
      </c>
      <c r="U26" s="8">
        <v>10056</v>
      </c>
      <c r="V26" s="77">
        <f t="shared" si="4"/>
        <v>12.246985750822068</v>
      </c>
    </row>
    <row r="27" spans="1:23" x14ac:dyDescent="0.2">
      <c r="A27" s="22" t="s">
        <v>14</v>
      </c>
      <c r="B27" s="8"/>
      <c r="C27" s="8"/>
      <c r="D27" s="8">
        <v>58628</v>
      </c>
      <c r="E27" s="8">
        <v>38572</v>
      </c>
      <c r="F27" s="77">
        <f t="shared" si="5"/>
        <v>65.791089581769796</v>
      </c>
      <c r="G27" s="8">
        <v>37430</v>
      </c>
      <c r="H27" s="77">
        <f t="shared" si="6"/>
        <v>63.843214846148598</v>
      </c>
      <c r="I27" s="8">
        <v>1142</v>
      </c>
      <c r="J27" s="77">
        <f t="shared" si="7"/>
        <v>1.9478747356212049</v>
      </c>
      <c r="K27" s="8">
        <v>6021</v>
      </c>
      <c r="L27" s="77">
        <f t="shared" si="0"/>
        <v>10.269836937981852</v>
      </c>
      <c r="M27" s="8">
        <v>1246</v>
      </c>
      <c r="N27" s="77">
        <f t="shared" si="8"/>
        <v>2.1252643787951149</v>
      </c>
      <c r="O27" s="8">
        <v>4472</v>
      </c>
      <c r="P27" s="77">
        <f t="shared" si="1"/>
        <v>7.6277546564781336</v>
      </c>
      <c r="Q27" s="8">
        <v>303</v>
      </c>
      <c r="R27" s="77">
        <f t="shared" si="2"/>
        <v>0.51681790270860339</v>
      </c>
      <c r="S27" s="30">
        <v>6186</v>
      </c>
      <c r="T27" s="84">
        <f t="shared" si="3"/>
        <v>10.551272429555844</v>
      </c>
      <c r="U27" s="8">
        <v>7849</v>
      </c>
      <c r="V27" s="77">
        <f t="shared" si="4"/>
        <v>13.387801050692502</v>
      </c>
    </row>
    <row r="28" spans="1:23" x14ac:dyDescent="0.2">
      <c r="A28" s="22" t="s">
        <v>15</v>
      </c>
      <c r="B28" s="8"/>
      <c r="C28" s="8"/>
      <c r="D28" s="8">
        <v>66164</v>
      </c>
      <c r="E28" s="8">
        <v>44549</v>
      </c>
      <c r="F28" s="77">
        <f t="shared" si="5"/>
        <v>67.331177075146613</v>
      </c>
      <c r="G28" s="8">
        <v>43193</v>
      </c>
      <c r="H28" s="77">
        <f t="shared" si="6"/>
        <v>65.281724200471558</v>
      </c>
      <c r="I28" s="8">
        <v>1356</v>
      </c>
      <c r="J28" s="77">
        <f t="shared" si="7"/>
        <v>2.0494528746750498</v>
      </c>
      <c r="K28" s="8">
        <v>6621</v>
      </c>
      <c r="L28" s="77">
        <f t="shared" si="0"/>
        <v>10.006952421256273</v>
      </c>
      <c r="M28" s="8">
        <v>1271</v>
      </c>
      <c r="N28" s="77">
        <f t="shared" si="8"/>
        <v>1.92098422102654</v>
      </c>
      <c r="O28" s="8">
        <v>4971</v>
      </c>
      <c r="P28" s="77">
        <f t="shared" si="1"/>
        <v>7.5131491445499066</v>
      </c>
      <c r="Q28" s="8">
        <v>379</v>
      </c>
      <c r="R28" s="77">
        <f t="shared" si="2"/>
        <v>0.57281905567982583</v>
      </c>
      <c r="S28" s="30">
        <v>7070</v>
      </c>
      <c r="T28" s="84">
        <f t="shared" si="3"/>
        <v>10.68556919170546</v>
      </c>
      <c r="U28" s="8">
        <v>7924</v>
      </c>
      <c r="V28" s="77">
        <f t="shared" si="4"/>
        <v>11.976301311891662</v>
      </c>
    </row>
    <row r="29" spans="1:23" ht="16.5" customHeight="1" x14ac:dyDescent="0.2">
      <c r="A29" s="51" t="s">
        <v>24</v>
      </c>
      <c r="B29" s="8"/>
      <c r="C29" s="8"/>
      <c r="D29" s="17">
        <v>254625</v>
      </c>
      <c r="E29" s="17">
        <v>169168</v>
      </c>
      <c r="F29" s="96">
        <f t="shared" si="5"/>
        <v>66.438095238095244</v>
      </c>
      <c r="G29" s="17">
        <v>164155</v>
      </c>
      <c r="H29" s="96">
        <f t="shared" si="6"/>
        <v>64.469317623956798</v>
      </c>
      <c r="I29" s="17">
        <v>5013</v>
      </c>
      <c r="J29" s="96">
        <f t="shared" si="7"/>
        <v>1.9687776141384388</v>
      </c>
      <c r="K29" s="17">
        <v>27156</v>
      </c>
      <c r="L29" s="96">
        <f t="shared" si="0"/>
        <v>10.665095729013254</v>
      </c>
      <c r="M29" s="17">
        <v>5111</v>
      </c>
      <c r="N29" s="96">
        <f t="shared" si="8"/>
        <v>2.0072655866470299</v>
      </c>
      <c r="O29" s="17">
        <v>20471</v>
      </c>
      <c r="P29" s="96">
        <f t="shared" si="1"/>
        <v>8.0396661757486498</v>
      </c>
      <c r="Q29" s="17">
        <v>1574</v>
      </c>
      <c r="R29" s="96">
        <f t="shared" si="2"/>
        <v>0.61816396661757478</v>
      </c>
      <c r="S29" s="17">
        <v>25982</v>
      </c>
      <c r="T29" s="97">
        <f t="shared" si="3"/>
        <v>10.204025527736867</v>
      </c>
      <c r="U29" s="17">
        <v>32319</v>
      </c>
      <c r="V29" s="96">
        <f t="shared" si="4"/>
        <v>12.69278350515464</v>
      </c>
    </row>
    <row r="30" spans="1:23" ht="51.75" customHeight="1" x14ac:dyDescent="0.2">
      <c r="A30" s="52" t="s">
        <v>16</v>
      </c>
      <c r="B30" s="12"/>
      <c r="C30" s="13"/>
      <c r="D30" s="18">
        <v>814601</v>
      </c>
      <c r="E30" s="18">
        <v>512179</v>
      </c>
      <c r="F30" s="77">
        <f t="shared" si="5"/>
        <v>62.874830745358764</v>
      </c>
      <c r="G30" s="18">
        <v>496420</v>
      </c>
      <c r="H30" s="77">
        <f t="shared" si="6"/>
        <v>60.94026400655045</v>
      </c>
      <c r="I30" s="18">
        <v>15759</v>
      </c>
      <c r="J30" s="77">
        <f t="shared" si="7"/>
        <v>1.9345667388083247</v>
      </c>
      <c r="K30" s="18">
        <f>K24+K29</f>
        <v>109172</v>
      </c>
      <c r="L30" s="77">
        <f t="shared" si="0"/>
        <v>13.40189859820943</v>
      </c>
      <c r="M30" s="18">
        <f>M24+M29</f>
        <v>22231</v>
      </c>
      <c r="N30" s="77">
        <f t="shared" si="8"/>
        <v>2.7290661317626665</v>
      </c>
      <c r="O30" s="18">
        <v>139665</v>
      </c>
      <c r="P30" s="77">
        <f t="shared" si="1"/>
        <v>17.145203602745394</v>
      </c>
      <c r="Q30" s="18">
        <f>Q24+Q29</f>
        <v>6873</v>
      </c>
      <c r="R30" s="77">
        <f t="shared" si="2"/>
        <v>0.8437259468132251</v>
      </c>
      <c r="S30" s="14">
        <f>S24+S29</f>
        <v>83944</v>
      </c>
      <c r="T30" s="84">
        <f t="shared" si="3"/>
        <v>10.304922287107431</v>
      </c>
      <c r="U30" s="18">
        <f>U24+U29</f>
        <v>109306</v>
      </c>
      <c r="V30" s="77">
        <f t="shared" si="4"/>
        <v>13.418348369324368</v>
      </c>
      <c r="W30" s="102"/>
    </row>
    <row r="31" spans="1:23" x14ac:dyDescent="0.2">
      <c r="A31" s="52" t="s">
        <v>17</v>
      </c>
      <c r="B31" s="15"/>
      <c r="C31" s="13"/>
      <c r="D31" s="57">
        <v>3153991</v>
      </c>
      <c r="E31" s="57">
        <v>1939698</v>
      </c>
      <c r="F31" s="77">
        <f t="shared" si="5"/>
        <v>61.499795021609124</v>
      </c>
      <c r="G31" s="57">
        <v>1868636</v>
      </c>
      <c r="H31" s="77">
        <f t="shared" si="6"/>
        <v>59.246713132662713</v>
      </c>
      <c r="I31" s="57">
        <v>71062</v>
      </c>
      <c r="J31" s="77">
        <f t="shared" si="7"/>
        <v>2.2530818889464173</v>
      </c>
      <c r="K31" s="57">
        <v>491600</v>
      </c>
      <c r="L31" s="77">
        <f t="shared" si="0"/>
        <v>15.586601229997168</v>
      </c>
      <c r="M31" s="57">
        <v>103946</v>
      </c>
      <c r="N31" s="77">
        <f t="shared" si="8"/>
        <v>3.295697419555097</v>
      </c>
      <c r="O31" s="57">
        <v>357238</v>
      </c>
      <c r="P31" s="77">
        <f t="shared" si="1"/>
        <v>11.326538344592613</v>
      </c>
      <c r="Q31" s="57">
        <v>30416</v>
      </c>
      <c r="R31" s="77">
        <f t="shared" si="2"/>
        <v>0.9643654658494587</v>
      </c>
      <c r="S31" s="30">
        <v>311974</v>
      </c>
      <c r="T31" s="84">
        <f t="shared" si="3"/>
        <v>9.8914042557508886</v>
      </c>
      <c r="U31" s="57">
        <v>410719</v>
      </c>
      <c r="V31" s="77">
        <f t="shared" si="4"/>
        <v>13.022199492642814</v>
      </c>
    </row>
    <row r="32" spans="1:23" x14ac:dyDescent="0.2">
      <c r="A32" s="53" t="s">
        <v>22</v>
      </c>
      <c r="B32" s="17"/>
      <c r="C32" s="18"/>
      <c r="D32" s="57">
        <v>2899366</v>
      </c>
      <c r="E32" s="57">
        <v>1770530</v>
      </c>
      <c r="F32" s="77">
        <f t="shared" si="5"/>
        <v>61.066108935539695</v>
      </c>
      <c r="G32" s="57">
        <v>1704481</v>
      </c>
      <c r="H32" s="77">
        <f t="shared" si="6"/>
        <v>58.788059182593713</v>
      </c>
      <c r="I32" s="57">
        <v>66049</v>
      </c>
      <c r="J32" s="77">
        <f t="shared" si="7"/>
        <v>2.2780497529459889</v>
      </c>
      <c r="K32" s="57">
        <v>464444</v>
      </c>
      <c r="L32" s="77">
        <f t="shared" si="0"/>
        <v>16.018812388639446</v>
      </c>
      <c r="M32" s="57">
        <v>98835</v>
      </c>
      <c r="N32" s="77">
        <f t="shared" si="8"/>
        <v>3.4088486931280837</v>
      </c>
      <c r="O32" s="57">
        <v>336767</v>
      </c>
      <c r="P32" s="77">
        <f t="shared" si="1"/>
        <v>11.615194494244605</v>
      </c>
      <c r="Q32" s="57">
        <v>28842</v>
      </c>
      <c r="R32" s="77">
        <f t="shared" si="2"/>
        <v>0.99476920126675972</v>
      </c>
      <c r="S32" s="30">
        <v>285992</v>
      </c>
      <c r="T32" s="84">
        <f t="shared" si="3"/>
        <v>9.8639495669053172</v>
      </c>
      <c r="U32" s="57">
        <v>378400</v>
      </c>
      <c r="V32" s="77">
        <f t="shared" si="4"/>
        <v>13.051129108915536</v>
      </c>
    </row>
    <row r="33" spans="1:22" ht="6.75" customHeight="1" x14ac:dyDescent="0.2">
      <c r="A33" s="22"/>
      <c r="B33" s="8"/>
      <c r="C33" s="8"/>
      <c r="D33" s="8"/>
      <c r="E33" s="8"/>
      <c r="F33" s="7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  <c r="T33" s="9"/>
      <c r="U33" s="8"/>
      <c r="V33" s="8"/>
    </row>
    <row r="34" spans="1:22" s="40" customFormat="1" x14ac:dyDescent="0.2">
      <c r="A34" s="1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2">
      <c r="A36" s="22" t="s">
        <v>18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x14ac:dyDescent="0.2">
      <c r="A37" s="25" t="s">
        <v>19</v>
      </c>
    </row>
    <row r="38" spans="1:22" x14ac:dyDescent="0.2">
      <c r="A38" s="26" t="s">
        <v>99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">
      <c r="A39" s="27"/>
    </row>
    <row r="40" spans="1:22" x14ac:dyDescent="0.2">
      <c r="A40" s="27"/>
    </row>
    <row r="41" spans="1:22" x14ac:dyDescent="0.2">
      <c r="A41" s="27"/>
    </row>
    <row r="42" spans="1:22" x14ac:dyDescent="0.2">
      <c r="S42" s="23"/>
      <c r="T42" s="23"/>
    </row>
    <row r="51" spans="1:22" x14ac:dyDescent="0.2">
      <c r="A51" s="2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</sheetData>
  <mergeCells count="13">
    <mergeCell ref="D10:V10"/>
    <mergeCell ref="U6:V8"/>
    <mergeCell ref="G8:H8"/>
    <mergeCell ref="I8:J8"/>
    <mergeCell ref="M8:N8"/>
    <mergeCell ref="O8:P8"/>
    <mergeCell ref="Q8:R8"/>
    <mergeCell ref="D6:D8"/>
    <mergeCell ref="E6:F8"/>
    <mergeCell ref="G6:I7"/>
    <mergeCell ref="K6:L8"/>
    <mergeCell ref="M6:Q7"/>
    <mergeCell ref="S6:T8"/>
  </mergeCells>
  <pageMargins left="0.7" right="0.7" top="0.78740157499999996" bottom="0.78740157499999996" header="0.3" footer="0.3"/>
  <pageSetup paperSize="9" scale="6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X47"/>
  <sheetViews>
    <sheetView showGridLines="0" zoomScaleNormal="100" workbookViewId="0">
      <pane xSplit="3" topLeftCell="D1" activePane="topRight" state="frozen"/>
      <selection pane="topRight" activeCell="W11" sqref="W11:W30"/>
    </sheetView>
  </sheetViews>
  <sheetFormatPr baseColWidth="10" defaultRowHeight="14.25" x14ac:dyDescent="0.2"/>
  <cols>
    <col min="1" max="1" width="22.28515625" style="31" customWidth="1"/>
    <col min="2" max="2" width="7.28515625" style="24" hidden="1" customWidth="1"/>
    <col min="3" max="3" width="8" style="24" hidden="1" customWidth="1"/>
    <col min="4" max="4" width="8.5703125" style="24" customWidth="1"/>
    <col min="5" max="5" width="10.5703125" style="24" bestFit="1" customWidth="1"/>
    <col min="6" max="6" width="8.7109375" style="24" customWidth="1"/>
    <col min="7" max="7" width="10.5703125" style="24" bestFit="1" customWidth="1"/>
    <col min="8" max="14" width="10.7109375" style="24" customWidth="1"/>
    <col min="15" max="15" width="11.42578125" style="24" customWidth="1"/>
    <col min="16" max="18" width="10.7109375" style="24" customWidth="1"/>
    <col min="19" max="19" width="9.85546875" style="31" customWidth="1"/>
    <col min="20" max="16384" width="11.42578125" style="31"/>
  </cols>
  <sheetData>
    <row r="1" spans="1:24" x14ac:dyDescent="0.2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0"/>
    </row>
    <row r="2" spans="1:24" ht="15.75" x14ac:dyDescent="0.25">
      <c r="A2" s="2"/>
      <c r="B2" s="3"/>
      <c r="C2" s="3"/>
      <c r="D2" s="4" t="s">
        <v>27</v>
      </c>
      <c r="E2" s="3"/>
      <c r="F2" s="3"/>
      <c r="G2" s="3"/>
      <c r="H2" s="4"/>
      <c r="J2" s="3"/>
      <c r="K2" s="4"/>
      <c r="L2" s="4"/>
      <c r="M2" s="4"/>
      <c r="S2" s="3"/>
    </row>
    <row r="3" spans="1:24" ht="15.75" x14ac:dyDescent="0.25">
      <c r="A3" s="5"/>
      <c r="B3" s="3"/>
      <c r="C3" s="3"/>
      <c r="D3" s="55" t="s">
        <v>28</v>
      </c>
      <c r="E3" s="3"/>
      <c r="F3" s="3"/>
      <c r="G3" s="3"/>
      <c r="H3" s="55"/>
      <c r="J3" s="3"/>
      <c r="K3" s="4"/>
      <c r="L3" s="4"/>
      <c r="M3" s="4"/>
      <c r="N3" s="3"/>
      <c r="O3" s="3"/>
      <c r="P3" s="3"/>
      <c r="Q3" s="3"/>
      <c r="R3" s="3"/>
      <c r="S3" s="3"/>
    </row>
    <row r="4" spans="1:24" ht="15.75" x14ac:dyDescent="0.25">
      <c r="A4" s="5"/>
      <c r="B4" s="3"/>
      <c r="C4" s="3"/>
      <c r="D4" s="28" t="s">
        <v>23</v>
      </c>
      <c r="E4" s="3"/>
      <c r="F4" s="3"/>
      <c r="G4" s="3"/>
      <c r="H4" s="28"/>
      <c r="I4" s="3"/>
      <c r="J4" s="3"/>
      <c r="K4" s="4"/>
      <c r="L4" s="4"/>
      <c r="M4" s="4"/>
      <c r="N4" s="4"/>
      <c r="O4" s="4"/>
      <c r="P4" s="4"/>
      <c r="Q4" s="4"/>
      <c r="R4" s="4"/>
      <c r="S4" s="3"/>
    </row>
    <row r="5" spans="1:24" x14ac:dyDescent="0.2">
      <c r="A5" s="4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"/>
      <c r="P5" s="1"/>
      <c r="Q5" s="1"/>
      <c r="R5" s="1"/>
      <c r="S5" s="40"/>
      <c r="T5" s="41"/>
    </row>
    <row r="6" spans="1:24" s="40" customFormat="1" ht="6.75" customHeight="1" x14ac:dyDescent="0.2">
      <c r="A6" s="37"/>
      <c r="B6" s="38"/>
      <c r="C6" s="38"/>
      <c r="D6" s="38"/>
      <c r="E6" s="38"/>
      <c r="F6" s="38"/>
      <c r="G6" s="38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42"/>
      <c r="U6" s="42"/>
      <c r="V6" s="42"/>
      <c r="W6" s="42"/>
    </row>
    <row r="7" spans="1:24" s="40" customFormat="1" ht="24.95" customHeight="1" x14ac:dyDescent="0.25">
      <c r="A7" s="43"/>
      <c r="B7" s="44"/>
      <c r="C7" s="45"/>
      <c r="D7" s="45"/>
      <c r="E7" s="45"/>
      <c r="F7" s="45"/>
      <c r="G7" s="45"/>
      <c r="H7" s="118" t="s">
        <v>48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</row>
    <row r="8" spans="1:24" s="40" customFormat="1" ht="35.25" customHeight="1" x14ac:dyDescent="0.2">
      <c r="A8" s="43"/>
      <c r="B8" s="45"/>
      <c r="C8" s="45"/>
      <c r="D8" s="74">
        <v>36707</v>
      </c>
      <c r="E8" s="74">
        <v>37072</v>
      </c>
      <c r="F8" s="74">
        <v>37437</v>
      </c>
      <c r="G8" s="74">
        <v>37802</v>
      </c>
      <c r="H8" s="74">
        <v>38168</v>
      </c>
      <c r="I8" s="56">
        <v>38533</v>
      </c>
      <c r="J8" s="74">
        <v>38898</v>
      </c>
      <c r="K8" s="56">
        <v>39263</v>
      </c>
      <c r="L8" s="74">
        <v>39629</v>
      </c>
      <c r="M8" s="56">
        <v>39994</v>
      </c>
      <c r="N8" s="74">
        <v>40359</v>
      </c>
      <c r="O8" s="56">
        <v>40724</v>
      </c>
      <c r="P8" s="74">
        <v>41090</v>
      </c>
      <c r="Q8" s="56">
        <v>41455</v>
      </c>
      <c r="R8" s="74">
        <v>41820</v>
      </c>
      <c r="S8" s="56">
        <v>42185</v>
      </c>
      <c r="T8" s="74" t="s">
        <v>49</v>
      </c>
      <c r="U8" s="74">
        <v>42916</v>
      </c>
      <c r="V8" s="95">
        <v>43281</v>
      </c>
      <c r="W8" s="74">
        <v>43646</v>
      </c>
    </row>
    <row r="9" spans="1:24" ht="6.75" customHeight="1" x14ac:dyDescent="0.2">
      <c r="A9" s="46"/>
      <c r="B9" s="10"/>
      <c r="C9" s="10"/>
      <c r="D9" s="10"/>
      <c r="E9" s="10"/>
      <c r="F9" s="10"/>
      <c r="G9" s="10"/>
      <c r="H9" s="11"/>
      <c r="I9" s="11"/>
      <c r="J9" s="11"/>
      <c r="K9" s="36"/>
      <c r="L9" s="36"/>
      <c r="M9" s="36"/>
      <c r="N9" s="11"/>
      <c r="O9" s="11"/>
      <c r="P9" s="11"/>
      <c r="Q9" s="11"/>
      <c r="R9" s="11"/>
      <c r="S9" s="41"/>
      <c r="U9" s="41"/>
      <c r="V9" s="41"/>
      <c r="W9" s="41"/>
    </row>
    <row r="10" spans="1:24" x14ac:dyDescent="0.2">
      <c r="A10" s="29"/>
      <c r="B10" s="47"/>
      <c r="C10" s="47"/>
      <c r="D10" s="47"/>
      <c r="E10" s="47"/>
      <c r="F10" s="47"/>
      <c r="G10" s="47"/>
      <c r="H10" s="48"/>
      <c r="I10" s="48"/>
      <c r="J10" s="49"/>
      <c r="K10" s="50"/>
      <c r="L10" s="50"/>
      <c r="M10" s="50"/>
      <c r="N10" s="48"/>
      <c r="O10" s="48"/>
      <c r="P10" s="48"/>
      <c r="Q10" s="48"/>
      <c r="R10" s="48"/>
      <c r="T10" s="42"/>
    </row>
    <row r="11" spans="1:24" x14ac:dyDescent="0.2">
      <c r="A11" s="22" t="s">
        <v>0</v>
      </c>
      <c r="B11" s="8"/>
      <c r="C11" s="8"/>
      <c r="D11" s="8">
        <v>134890</v>
      </c>
      <c r="E11" s="8">
        <v>134393</v>
      </c>
      <c r="F11" s="8">
        <v>132491</v>
      </c>
      <c r="G11" s="8">
        <v>126854</v>
      </c>
      <c r="H11" s="8">
        <v>124137</v>
      </c>
      <c r="I11" s="8">
        <v>122968</v>
      </c>
      <c r="J11" s="8">
        <v>123176</v>
      </c>
      <c r="K11" s="30">
        <v>123845</v>
      </c>
      <c r="L11" s="30">
        <v>123845</v>
      </c>
      <c r="M11" s="8">
        <v>121075</v>
      </c>
      <c r="N11" s="8">
        <v>122118</v>
      </c>
      <c r="O11" s="30">
        <v>123700</v>
      </c>
      <c r="P11" s="30">
        <v>126156</v>
      </c>
      <c r="Q11" s="30">
        <v>126979</v>
      </c>
      <c r="R11" s="30">
        <v>128190</v>
      </c>
      <c r="S11" s="9">
        <v>126140</v>
      </c>
      <c r="T11" s="9">
        <v>127786</v>
      </c>
      <c r="U11" s="8">
        <v>130040</v>
      </c>
      <c r="V11" s="8">
        <v>132250</v>
      </c>
      <c r="W11" s="8">
        <v>136377</v>
      </c>
      <c r="X11" s="76"/>
    </row>
    <row r="12" spans="1:24" x14ac:dyDescent="0.2">
      <c r="A12" s="22" t="s">
        <v>1</v>
      </c>
      <c r="B12" s="8"/>
      <c r="C12" s="8"/>
      <c r="D12" s="8">
        <v>30601</v>
      </c>
      <c r="E12" s="8">
        <v>31607</v>
      </c>
      <c r="F12" s="8">
        <v>31569</v>
      </c>
      <c r="G12" s="8">
        <v>30572</v>
      </c>
      <c r="H12" s="8">
        <v>29633</v>
      </c>
      <c r="I12" s="8">
        <v>31501</v>
      </c>
      <c r="J12" s="8">
        <v>30594</v>
      </c>
      <c r="K12" s="30">
        <v>30806</v>
      </c>
      <c r="L12" s="30">
        <v>31701</v>
      </c>
      <c r="M12" s="8">
        <v>31535</v>
      </c>
      <c r="N12" s="8">
        <v>32183</v>
      </c>
      <c r="O12" s="30">
        <v>32312</v>
      </c>
      <c r="P12" s="30">
        <v>32199</v>
      </c>
      <c r="Q12" s="30">
        <v>32434</v>
      </c>
      <c r="R12" s="30">
        <v>32395</v>
      </c>
      <c r="S12" s="9">
        <v>32489</v>
      </c>
      <c r="T12" s="9">
        <v>32974</v>
      </c>
      <c r="U12" s="8">
        <v>33555</v>
      </c>
      <c r="V12" s="8">
        <v>33892</v>
      </c>
      <c r="W12" s="8">
        <v>33557</v>
      </c>
      <c r="X12" s="76"/>
    </row>
    <row r="13" spans="1:24" x14ac:dyDescent="0.2">
      <c r="A13" s="22" t="s">
        <v>2</v>
      </c>
      <c r="B13" s="8"/>
      <c r="C13" s="8"/>
      <c r="D13" s="8">
        <v>204177</v>
      </c>
      <c r="E13" s="8">
        <v>196916</v>
      </c>
      <c r="F13" s="8">
        <v>196191</v>
      </c>
      <c r="G13" s="8">
        <v>192378</v>
      </c>
      <c r="H13" s="8">
        <v>191628</v>
      </c>
      <c r="I13" s="8">
        <v>189324</v>
      </c>
      <c r="J13" s="8">
        <v>185907</v>
      </c>
      <c r="K13" s="30">
        <v>189210</v>
      </c>
      <c r="L13" s="30">
        <v>196108</v>
      </c>
      <c r="M13" s="8">
        <v>199625</v>
      </c>
      <c r="N13" s="8">
        <v>201839</v>
      </c>
      <c r="O13" s="30">
        <v>205257</v>
      </c>
      <c r="P13" s="30">
        <v>206854</v>
      </c>
      <c r="Q13" s="30">
        <v>210395</v>
      </c>
      <c r="R13" s="30">
        <v>212640</v>
      </c>
      <c r="S13" s="9">
        <v>218194</v>
      </c>
      <c r="T13" s="9">
        <v>223669</v>
      </c>
      <c r="U13" s="8">
        <v>231529</v>
      </c>
      <c r="V13" s="8">
        <v>239745</v>
      </c>
      <c r="W13" s="8">
        <v>246603</v>
      </c>
      <c r="X13" s="76"/>
    </row>
    <row r="14" spans="1:24" x14ac:dyDescent="0.2">
      <c r="A14" s="22" t="s">
        <v>3</v>
      </c>
      <c r="B14" s="8"/>
      <c r="C14" s="8"/>
      <c r="D14" s="8">
        <v>158529</v>
      </c>
      <c r="E14" s="8">
        <v>157378</v>
      </c>
      <c r="F14" s="8">
        <v>156087</v>
      </c>
      <c r="G14" s="8">
        <v>154770</v>
      </c>
      <c r="H14" s="8">
        <v>154376</v>
      </c>
      <c r="I14" s="8">
        <v>149968</v>
      </c>
      <c r="J14" s="8">
        <v>149784</v>
      </c>
      <c r="K14" s="30">
        <v>153380</v>
      </c>
      <c r="L14" s="30">
        <v>156991</v>
      </c>
      <c r="M14" s="8">
        <v>157344</v>
      </c>
      <c r="N14" s="8">
        <v>155735</v>
      </c>
      <c r="O14" s="30">
        <v>157270</v>
      </c>
      <c r="P14" s="30">
        <v>159849</v>
      </c>
      <c r="Q14" s="30">
        <v>161385</v>
      </c>
      <c r="R14" s="30">
        <v>163084</v>
      </c>
      <c r="S14" s="9">
        <v>164096</v>
      </c>
      <c r="T14" s="9">
        <v>166250</v>
      </c>
      <c r="U14" s="8">
        <v>171054</v>
      </c>
      <c r="V14" s="8">
        <v>173852</v>
      </c>
      <c r="W14" s="8">
        <v>175307</v>
      </c>
      <c r="X14" s="76"/>
    </row>
    <row r="15" spans="1:24" x14ac:dyDescent="0.2">
      <c r="A15" s="22" t="s">
        <v>4</v>
      </c>
      <c r="B15" s="8"/>
      <c r="C15" s="8"/>
      <c r="D15" s="8">
        <v>221100</v>
      </c>
      <c r="E15" s="8">
        <v>221896</v>
      </c>
      <c r="F15" s="8">
        <v>219804</v>
      </c>
      <c r="G15" s="8">
        <v>214450</v>
      </c>
      <c r="H15" s="8">
        <v>207236</v>
      </c>
      <c r="I15" s="8">
        <v>203559</v>
      </c>
      <c r="J15" s="8">
        <v>204420</v>
      </c>
      <c r="K15" s="30">
        <v>210985</v>
      </c>
      <c r="L15" s="30">
        <v>215357</v>
      </c>
      <c r="M15" s="8">
        <v>214725</v>
      </c>
      <c r="N15" s="8">
        <v>218222</v>
      </c>
      <c r="O15" s="30">
        <v>222464</v>
      </c>
      <c r="P15" s="30">
        <v>226724</v>
      </c>
      <c r="Q15" s="30">
        <v>224231</v>
      </c>
      <c r="R15" s="30">
        <v>228562</v>
      </c>
      <c r="S15" s="9">
        <v>233412</v>
      </c>
      <c r="T15" s="9">
        <v>238964</v>
      </c>
      <c r="U15" s="8">
        <v>240680</v>
      </c>
      <c r="V15" s="8">
        <v>246196</v>
      </c>
      <c r="W15" s="8">
        <v>250602</v>
      </c>
      <c r="X15" s="76"/>
    </row>
    <row r="16" spans="1:24" x14ac:dyDescent="0.2">
      <c r="A16" s="22" t="s">
        <v>5</v>
      </c>
      <c r="B16" s="8"/>
      <c r="C16" s="8"/>
      <c r="D16" s="8">
        <v>77485</v>
      </c>
      <c r="E16" s="8">
        <v>72833</v>
      </c>
      <c r="F16" s="8">
        <v>76007</v>
      </c>
      <c r="G16" s="8">
        <v>73553</v>
      </c>
      <c r="H16" s="8">
        <v>72766</v>
      </c>
      <c r="I16" s="8">
        <v>71648</v>
      </c>
      <c r="J16" s="8">
        <v>69196</v>
      </c>
      <c r="K16" s="30">
        <v>69438</v>
      </c>
      <c r="L16" s="30">
        <v>71039</v>
      </c>
      <c r="M16" s="8">
        <v>71335</v>
      </c>
      <c r="N16" s="8">
        <v>73105</v>
      </c>
      <c r="O16" s="30">
        <v>74503</v>
      </c>
      <c r="P16" s="30">
        <v>75425</v>
      </c>
      <c r="Q16" s="30">
        <v>76223</v>
      </c>
      <c r="R16" s="30">
        <v>76160</v>
      </c>
      <c r="S16" s="9">
        <v>76276</v>
      </c>
      <c r="T16" s="9">
        <v>77652</v>
      </c>
      <c r="U16" s="8">
        <v>78295</v>
      </c>
      <c r="V16" s="8">
        <v>80784</v>
      </c>
      <c r="W16" s="8">
        <v>81580</v>
      </c>
      <c r="X16" s="76"/>
    </row>
    <row r="17" spans="1:24" x14ac:dyDescent="0.2">
      <c r="A17" s="22" t="s">
        <v>6</v>
      </c>
      <c r="B17" s="8"/>
      <c r="C17" s="8"/>
      <c r="D17" s="8">
        <v>71564</v>
      </c>
      <c r="E17" s="8">
        <v>70784</v>
      </c>
      <c r="F17" s="8">
        <v>68760</v>
      </c>
      <c r="G17" s="8">
        <v>66277</v>
      </c>
      <c r="H17" s="8">
        <v>64702</v>
      </c>
      <c r="I17" s="8">
        <v>64616</v>
      </c>
      <c r="J17" s="8">
        <v>64896</v>
      </c>
      <c r="K17" s="30">
        <v>66179</v>
      </c>
      <c r="L17" s="30">
        <v>67805</v>
      </c>
      <c r="M17" s="8">
        <v>65584</v>
      </c>
      <c r="N17" s="8">
        <v>66068</v>
      </c>
      <c r="O17" s="30">
        <v>67721</v>
      </c>
      <c r="P17" s="30">
        <v>67763</v>
      </c>
      <c r="Q17" s="30">
        <v>67192</v>
      </c>
      <c r="R17" s="30">
        <v>67969</v>
      </c>
      <c r="S17" s="9">
        <v>68465</v>
      </c>
      <c r="T17" s="9">
        <v>69070</v>
      </c>
      <c r="U17" s="8">
        <v>69894</v>
      </c>
      <c r="V17" s="8">
        <v>70387</v>
      </c>
      <c r="W17" s="8">
        <v>71165</v>
      </c>
      <c r="X17" s="76"/>
    </row>
    <row r="18" spans="1:24" x14ac:dyDescent="0.2">
      <c r="A18" s="22" t="s">
        <v>7</v>
      </c>
      <c r="B18" s="8"/>
      <c r="C18" s="8"/>
      <c r="D18" s="8">
        <v>52541</v>
      </c>
      <c r="E18" s="8">
        <v>51431</v>
      </c>
      <c r="F18" s="8">
        <v>51487</v>
      </c>
      <c r="G18" s="8">
        <v>50154</v>
      </c>
      <c r="H18" s="8">
        <v>51524</v>
      </c>
      <c r="I18" s="8">
        <v>50680</v>
      </c>
      <c r="J18" s="8">
        <v>49573</v>
      </c>
      <c r="K18" s="30">
        <v>50810</v>
      </c>
      <c r="L18" s="30">
        <v>52619</v>
      </c>
      <c r="M18" s="8">
        <v>52376</v>
      </c>
      <c r="N18" s="8">
        <v>50952</v>
      </c>
      <c r="O18" s="30">
        <v>51842</v>
      </c>
      <c r="P18" s="30">
        <v>52719</v>
      </c>
      <c r="Q18" s="30">
        <v>53827</v>
      </c>
      <c r="R18" s="30">
        <v>53969</v>
      </c>
      <c r="S18" s="9">
        <v>54910</v>
      </c>
      <c r="T18" s="9">
        <v>56284</v>
      </c>
      <c r="U18" s="8">
        <v>57787</v>
      </c>
      <c r="V18" s="8">
        <v>59249</v>
      </c>
      <c r="W18" s="8">
        <v>60428</v>
      </c>
      <c r="X18" s="76"/>
    </row>
    <row r="19" spans="1:24" x14ac:dyDescent="0.2">
      <c r="A19" s="22" t="s">
        <v>8</v>
      </c>
      <c r="B19" s="8"/>
      <c r="C19" s="8"/>
      <c r="D19" s="8">
        <v>39440</v>
      </c>
      <c r="E19" s="8">
        <v>49906</v>
      </c>
      <c r="F19" s="8">
        <v>45664</v>
      </c>
      <c r="G19" s="8">
        <v>49196</v>
      </c>
      <c r="H19" s="8">
        <v>47047</v>
      </c>
      <c r="I19" s="8">
        <v>40994</v>
      </c>
      <c r="J19" s="8">
        <v>45176</v>
      </c>
      <c r="K19" s="30">
        <v>45320</v>
      </c>
      <c r="L19" s="30">
        <v>45202</v>
      </c>
      <c r="M19" s="8">
        <v>44499</v>
      </c>
      <c r="N19" s="8">
        <v>46335</v>
      </c>
      <c r="O19" s="30">
        <v>45031</v>
      </c>
      <c r="P19" s="30">
        <v>44372</v>
      </c>
      <c r="Q19" s="30">
        <v>44275</v>
      </c>
      <c r="R19" s="30">
        <v>43408</v>
      </c>
      <c r="S19" s="9">
        <v>42891</v>
      </c>
      <c r="T19" s="9">
        <v>43580</v>
      </c>
      <c r="U19" s="8">
        <v>44277</v>
      </c>
      <c r="V19" s="8">
        <v>45409</v>
      </c>
      <c r="W19" s="8">
        <v>46007</v>
      </c>
      <c r="X19" s="76"/>
    </row>
    <row r="20" spans="1:24" x14ac:dyDescent="0.2">
      <c r="A20" s="22" t="s">
        <v>9</v>
      </c>
      <c r="B20" s="8"/>
      <c r="C20" s="8"/>
      <c r="D20" s="8">
        <v>57438</v>
      </c>
      <c r="E20" s="8">
        <v>56697</v>
      </c>
      <c r="F20" s="8">
        <v>56616</v>
      </c>
      <c r="G20" s="8">
        <v>54326</v>
      </c>
      <c r="H20" s="8">
        <v>52646</v>
      </c>
      <c r="I20" s="8">
        <v>52164</v>
      </c>
      <c r="J20" s="8">
        <v>52365</v>
      </c>
      <c r="K20" s="30">
        <v>53157</v>
      </c>
      <c r="L20" s="30">
        <v>54358</v>
      </c>
      <c r="M20" s="8">
        <v>55025</v>
      </c>
      <c r="N20" s="8">
        <v>55344</v>
      </c>
      <c r="O20" s="30">
        <v>55862</v>
      </c>
      <c r="P20" s="30">
        <v>57159</v>
      </c>
      <c r="Q20" s="30">
        <v>57138</v>
      </c>
      <c r="R20" s="30">
        <v>57161</v>
      </c>
      <c r="S20" s="9">
        <v>58052</v>
      </c>
      <c r="T20" s="9">
        <v>58992</v>
      </c>
      <c r="U20" s="8">
        <v>59624</v>
      </c>
      <c r="V20" s="8">
        <v>59289</v>
      </c>
      <c r="W20" s="8">
        <v>59416</v>
      </c>
      <c r="X20" s="76"/>
    </row>
    <row r="21" spans="1:24" x14ac:dyDescent="0.2">
      <c r="A21" s="22" t="s">
        <v>10</v>
      </c>
      <c r="B21" s="8"/>
      <c r="C21" s="8"/>
      <c r="D21" s="8">
        <v>60938</v>
      </c>
      <c r="E21" s="8">
        <v>60775</v>
      </c>
      <c r="F21" s="8">
        <v>60877</v>
      </c>
      <c r="G21" s="8">
        <v>58621</v>
      </c>
      <c r="H21" s="8">
        <v>57812</v>
      </c>
      <c r="I21" s="8">
        <v>56051</v>
      </c>
      <c r="J21" s="8">
        <v>54673</v>
      </c>
      <c r="K21" s="30">
        <v>55597</v>
      </c>
      <c r="L21" s="30">
        <v>56619</v>
      </c>
      <c r="M21" s="8">
        <v>56569</v>
      </c>
      <c r="N21" s="8">
        <v>59183</v>
      </c>
      <c r="O21" s="30">
        <v>60480</v>
      </c>
      <c r="P21" s="30">
        <v>61455</v>
      </c>
      <c r="Q21" s="30">
        <v>61947</v>
      </c>
      <c r="R21" s="30">
        <v>62673</v>
      </c>
      <c r="S21" s="9">
        <v>63684</v>
      </c>
      <c r="T21" s="9">
        <v>63973</v>
      </c>
      <c r="U21" s="8">
        <v>64336</v>
      </c>
      <c r="V21" s="8">
        <v>65660</v>
      </c>
      <c r="W21" s="8">
        <v>66327</v>
      </c>
      <c r="X21" s="76"/>
    </row>
    <row r="22" spans="1:24" x14ac:dyDescent="0.2">
      <c r="A22" s="51" t="s">
        <v>11</v>
      </c>
      <c r="B22" s="8"/>
      <c r="C22" s="8"/>
      <c r="D22" s="17">
        <f>SUM(D11:D21)</f>
        <v>1108703</v>
      </c>
      <c r="E22" s="17">
        <f t="shared" ref="E22:G22" si="0">SUM(E11:E21)</f>
        <v>1104616</v>
      </c>
      <c r="F22" s="17">
        <f t="shared" si="0"/>
        <v>1095553</v>
      </c>
      <c r="G22" s="17">
        <f t="shared" si="0"/>
        <v>1071151</v>
      </c>
      <c r="H22" s="17">
        <f>SUM(H11:H21)</f>
        <v>1053507</v>
      </c>
      <c r="I22" s="17">
        <f t="shared" ref="I22:S22" si="1">SUM(I11:I21)</f>
        <v>1033473</v>
      </c>
      <c r="J22" s="17">
        <f t="shared" si="1"/>
        <v>1029760</v>
      </c>
      <c r="K22" s="14">
        <f t="shared" si="1"/>
        <v>1048727</v>
      </c>
      <c r="L22" s="14">
        <f t="shared" si="1"/>
        <v>1071644</v>
      </c>
      <c r="M22" s="17">
        <f t="shared" si="1"/>
        <v>1069692</v>
      </c>
      <c r="N22" s="17">
        <f t="shared" si="1"/>
        <v>1081084</v>
      </c>
      <c r="O22" s="14">
        <f t="shared" si="1"/>
        <v>1096442</v>
      </c>
      <c r="P22" s="14">
        <f t="shared" si="1"/>
        <v>1110675</v>
      </c>
      <c r="Q22" s="14">
        <f t="shared" si="1"/>
        <v>1116026</v>
      </c>
      <c r="R22" s="14">
        <f t="shared" si="1"/>
        <v>1126211</v>
      </c>
      <c r="S22" s="14">
        <f t="shared" si="1"/>
        <v>1138609</v>
      </c>
      <c r="T22" s="14">
        <f>SUM(T11:T21)</f>
        <v>1159194</v>
      </c>
      <c r="U22" s="17">
        <v>1181071</v>
      </c>
      <c r="V22" s="17">
        <v>1206713</v>
      </c>
      <c r="W22" s="17">
        <v>1227369</v>
      </c>
      <c r="X22" s="76"/>
    </row>
    <row r="23" spans="1:24" x14ac:dyDescent="0.2">
      <c r="A23" s="22" t="s">
        <v>12</v>
      </c>
      <c r="B23" s="8"/>
      <c r="C23" s="8"/>
      <c r="D23" s="8">
        <v>101549</v>
      </c>
      <c r="E23" s="8">
        <v>102800</v>
      </c>
      <c r="F23" s="8">
        <v>101755</v>
      </c>
      <c r="G23" s="8">
        <v>98514</v>
      </c>
      <c r="H23" s="8">
        <v>95255</v>
      </c>
      <c r="I23" s="8">
        <v>92888</v>
      </c>
      <c r="J23" s="8">
        <v>92586</v>
      </c>
      <c r="K23" s="30">
        <v>94347</v>
      </c>
      <c r="L23" s="30">
        <v>96006</v>
      </c>
      <c r="M23" s="8">
        <v>95809</v>
      </c>
      <c r="N23" s="8">
        <v>95741</v>
      </c>
      <c r="O23" s="30">
        <v>98031</v>
      </c>
      <c r="P23" s="30">
        <v>98958</v>
      </c>
      <c r="Q23" s="30">
        <v>100040</v>
      </c>
      <c r="R23" s="30">
        <v>100775</v>
      </c>
      <c r="S23" s="30">
        <v>102646</v>
      </c>
      <c r="T23" s="30">
        <v>104159</v>
      </c>
      <c r="U23" s="8">
        <v>105643</v>
      </c>
      <c r="V23" s="8">
        <v>108295</v>
      </c>
      <c r="W23" s="8">
        <v>109992</v>
      </c>
      <c r="X23" s="76"/>
    </row>
    <row r="24" spans="1:24" x14ac:dyDescent="0.2">
      <c r="A24" s="22" t="s">
        <v>13</v>
      </c>
      <c r="B24" s="8"/>
      <c r="C24" s="8"/>
      <c r="D24" s="8">
        <v>155081</v>
      </c>
      <c r="E24" s="8">
        <v>150885</v>
      </c>
      <c r="F24" s="8">
        <v>149523</v>
      </c>
      <c r="G24" s="8">
        <v>141266</v>
      </c>
      <c r="H24" s="8">
        <v>138065</v>
      </c>
      <c r="I24" s="8">
        <v>139366</v>
      </c>
      <c r="J24" s="8">
        <v>138873</v>
      </c>
      <c r="K24" s="30">
        <v>141001</v>
      </c>
      <c r="L24" s="30">
        <v>143482</v>
      </c>
      <c r="M24" s="8">
        <v>144693</v>
      </c>
      <c r="N24" s="8">
        <v>146844</v>
      </c>
      <c r="O24" s="30">
        <v>150066</v>
      </c>
      <c r="P24" s="30">
        <v>151927</v>
      </c>
      <c r="Q24" s="30">
        <v>153107</v>
      </c>
      <c r="R24" s="30">
        <v>155078</v>
      </c>
      <c r="S24" s="30">
        <v>158975</v>
      </c>
      <c r="T24" s="30">
        <v>159735</v>
      </c>
      <c r="U24" s="8">
        <v>163308</v>
      </c>
      <c r="V24" s="8">
        <v>167427</v>
      </c>
      <c r="W24" s="8">
        <v>171583</v>
      </c>
      <c r="X24" s="76"/>
    </row>
    <row r="25" spans="1:24" x14ac:dyDescent="0.2">
      <c r="A25" s="22" t="s">
        <v>14</v>
      </c>
      <c r="B25" s="8"/>
      <c r="C25" s="8"/>
      <c r="D25" s="8">
        <v>100688</v>
      </c>
      <c r="E25" s="8">
        <v>102185</v>
      </c>
      <c r="F25" s="8">
        <v>102551</v>
      </c>
      <c r="G25" s="8">
        <v>99099</v>
      </c>
      <c r="H25" s="8">
        <v>98416</v>
      </c>
      <c r="I25" s="8">
        <v>98224</v>
      </c>
      <c r="J25" s="8">
        <v>99271</v>
      </c>
      <c r="K25" s="30">
        <v>101567</v>
      </c>
      <c r="L25" s="30">
        <v>103775</v>
      </c>
      <c r="M25" s="8">
        <v>103589</v>
      </c>
      <c r="N25" s="8">
        <v>103910</v>
      </c>
      <c r="O25" s="30">
        <v>109207</v>
      </c>
      <c r="P25" s="30">
        <v>113287</v>
      </c>
      <c r="Q25" s="30">
        <v>112509</v>
      </c>
      <c r="R25" s="30">
        <v>116304</v>
      </c>
      <c r="S25" s="30">
        <v>118941</v>
      </c>
      <c r="T25" s="30">
        <v>122957</v>
      </c>
      <c r="U25" s="8">
        <v>125604</v>
      </c>
      <c r="V25" s="8">
        <v>129353</v>
      </c>
      <c r="W25" s="8">
        <v>133128</v>
      </c>
      <c r="X25" s="76"/>
    </row>
    <row r="26" spans="1:24" x14ac:dyDescent="0.2">
      <c r="A26" s="22" t="s">
        <v>15</v>
      </c>
      <c r="B26" s="8"/>
      <c r="C26" s="8"/>
      <c r="D26" s="8">
        <v>116810</v>
      </c>
      <c r="E26" s="8">
        <v>119070</v>
      </c>
      <c r="F26" s="8">
        <v>119192</v>
      </c>
      <c r="G26" s="8">
        <v>114980</v>
      </c>
      <c r="H26" s="8">
        <v>113860</v>
      </c>
      <c r="I26" s="8">
        <v>112901</v>
      </c>
      <c r="J26" s="8">
        <v>112498</v>
      </c>
      <c r="K26" s="30">
        <v>113243</v>
      </c>
      <c r="L26" s="30">
        <v>115914</v>
      </c>
      <c r="M26" s="8">
        <v>116774</v>
      </c>
      <c r="N26" s="8">
        <v>117658</v>
      </c>
      <c r="O26" s="30">
        <v>121193</v>
      </c>
      <c r="P26" s="30">
        <v>122868</v>
      </c>
      <c r="Q26" s="30">
        <v>125454</v>
      </c>
      <c r="R26" s="30">
        <v>126119</v>
      </c>
      <c r="S26" s="30">
        <v>127934</v>
      </c>
      <c r="T26" s="30">
        <v>129986</v>
      </c>
      <c r="U26" s="8">
        <v>133070</v>
      </c>
      <c r="V26" s="8">
        <v>136027</v>
      </c>
      <c r="W26" s="8">
        <v>138260</v>
      </c>
      <c r="X26" s="76"/>
    </row>
    <row r="27" spans="1:24" ht="16.5" customHeight="1" x14ac:dyDescent="0.2">
      <c r="A27" s="51" t="s">
        <v>24</v>
      </c>
      <c r="B27" s="8"/>
      <c r="C27" s="8"/>
      <c r="D27" s="17">
        <f>SUM(D23:D26)</f>
        <v>474128</v>
      </c>
      <c r="E27" s="17">
        <f t="shared" ref="E27:G27" si="2">SUM(E23:E26)</f>
        <v>474940</v>
      </c>
      <c r="F27" s="17">
        <f t="shared" si="2"/>
        <v>473021</v>
      </c>
      <c r="G27" s="17">
        <f t="shared" si="2"/>
        <v>453859</v>
      </c>
      <c r="H27" s="17">
        <f>SUM(H23:H26)</f>
        <v>445596</v>
      </c>
      <c r="I27" s="17">
        <f t="shared" ref="I27:S27" si="3">SUM(I23:I26)</f>
        <v>443379</v>
      </c>
      <c r="J27" s="17">
        <f t="shared" si="3"/>
        <v>443228</v>
      </c>
      <c r="K27" s="14">
        <f t="shared" si="3"/>
        <v>450158</v>
      </c>
      <c r="L27" s="14">
        <f t="shared" si="3"/>
        <v>459177</v>
      </c>
      <c r="M27" s="17">
        <f t="shared" si="3"/>
        <v>460865</v>
      </c>
      <c r="N27" s="17">
        <f t="shared" si="3"/>
        <v>464153</v>
      </c>
      <c r="O27" s="14">
        <f t="shared" si="3"/>
        <v>478497</v>
      </c>
      <c r="P27" s="14">
        <f t="shared" si="3"/>
        <v>487040</v>
      </c>
      <c r="Q27" s="14">
        <f t="shared" si="3"/>
        <v>491110</v>
      </c>
      <c r="R27" s="14">
        <f t="shared" si="3"/>
        <v>498276</v>
      </c>
      <c r="S27" s="14">
        <f t="shared" si="3"/>
        <v>508496</v>
      </c>
      <c r="T27" s="14">
        <f>SUM(T23:T26)</f>
        <v>516837</v>
      </c>
      <c r="U27" s="17">
        <v>527625</v>
      </c>
      <c r="V27" s="17">
        <v>541102</v>
      </c>
      <c r="W27" s="17">
        <v>552963</v>
      </c>
      <c r="X27" s="76"/>
    </row>
    <row r="28" spans="1:24" ht="51.75" customHeight="1" x14ac:dyDescent="0.2">
      <c r="A28" s="52" t="s">
        <v>16</v>
      </c>
      <c r="B28" s="12"/>
      <c r="C28" s="13"/>
      <c r="D28" s="18">
        <v>1582831</v>
      </c>
      <c r="E28" s="18">
        <v>1579556</v>
      </c>
      <c r="F28" s="18">
        <v>1568574</v>
      </c>
      <c r="G28" s="18">
        <v>1525010</v>
      </c>
      <c r="H28" s="18">
        <f>H27+H22</f>
        <v>1499103</v>
      </c>
      <c r="I28" s="18">
        <f t="shared" ref="I28:S28" si="4">I27+I22</f>
        <v>1476852</v>
      </c>
      <c r="J28" s="18">
        <f t="shared" si="4"/>
        <v>1472988</v>
      </c>
      <c r="K28" s="14">
        <f t="shared" si="4"/>
        <v>1498885</v>
      </c>
      <c r="L28" s="14">
        <f t="shared" si="4"/>
        <v>1530821</v>
      </c>
      <c r="M28" s="18">
        <f t="shared" si="4"/>
        <v>1530557</v>
      </c>
      <c r="N28" s="18">
        <f t="shared" si="4"/>
        <v>1545237</v>
      </c>
      <c r="O28" s="14">
        <f t="shared" si="4"/>
        <v>1574939</v>
      </c>
      <c r="P28" s="14">
        <f t="shared" si="4"/>
        <v>1597715</v>
      </c>
      <c r="Q28" s="14">
        <f t="shared" si="4"/>
        <v>1607136</v>
      </c>
      <c r="R28" s="14">
        <f t="shared" si="4"/>
        <v>1624487</v>
      </c>
      <c r="S28" s="14">
        <f t="shared" si="4"/>
        <v>1647105</v>
      </c>
      <c r="T28" s="14">
        <v>1676031</v>
      </c>
      <c r="U28" s="18">
        <v>1708696</v>
      </c>
      <c r="V28" s="18">
        <v>1747815</v>
      </c>
      <c r="W28" s="18">
        <v>1780332</v>
      </c>
      <c r="X28" s="76"/>
    </row>
    <row r="29" spans="1:24" x14ac:dyDescent="0.2">
      <c r="A29" s="52" t="s">
        <v>17</v>
      </c>
      <c r="B29" s="15"/>
      <c r="C29" s="13"/>
      <c r="D29" s="57">
        <v>5921468</v>
      </c>
      <c r="E29" s="57">
        <v>5931290</v>
      </c>
      <c r="F29" s="57">
        <v>5911853</v>
      </c>
      <c r="G29" s="57">
        <v>5742654</v>
      </c>
      <c r="H29" s="57">
        <v>5642454</v>
      </c>
      <c r="I29" s="57">
        <v>5585148</v>
      </c>
      <c r="J29" s="57">
        <v>5600833</v>
      </c>
      <c r="K29" s="30">
        <v>5710044</v>
      </c>
      <c r="L29" s="30">
        <v>5851524</v>
      </c>
      <c r="M29" s="57">
        <v>5811930</v>
      </c>
      <c r="N29" s="57">
        <v>5881559</v>
      </c>
      <c r="O29" s="30">
        <v>6030050</v>
      </c>
      <c r="P29" s="30">
        <v>6134120</v>
      </c>
      <c r="Q29" s="30">
        <v>6193381</v>
      </c>
      <c r="R29" s="30">
        <v>6285556</v>
      </c>
      <c r="S29" s="30">
        <v>6407112</v>
      </c>
      <c r="T29" s="30">
        <v>6549350</v>
      </c>
      <c r="U29" s="57">
        <v>6698306</v>
      </c>
      <c r="V29" s="57">
        <v>6852557</v>
      </c>
      <c r="W29" s="57">
        <v>6976079</v>
      </c>
      <c r="X29" s="76"/>
    </row>
    <row r="30" spans="1:24" x14ac:dyDescent="0.2">
      <c r="A30" s="53" t="s">
        <v>22</v>
      </c>
      <c r="B30" s="17"/>
      <c r="C30" s="18"/>
      <c r="D30" s="19">
        <f>D29-D28</f>
        <v>4338637</v>
      </c>
      <c r="E30" s="19">
        <f t="shared" ref="E30:U30" si="5">E29-E28</f>
        <v>4351734</v>
      </c>
      <c r="F30" s="19">
        <f t="shared" si="5"/>
        <v>4343279</v>
      </c>
      <c r="G30" s="19">
        <f t="shared" si="5"/>
        <v>4217644</v>
      </c>
      <c r="H30" s="19">
        <f t="shared" si="5"/>
        <v>4143351</v>
      </c>
      <c r="I30" s="19">
        <f t="shared" si="5"/>
        <v>4108296</v>
      </c>
      <c r="J30" s="19">
        <f t="shared" si="5"/>
        <v>4127845</v>
      </c>
      <c r="K30" s="19">
        <f t="shared" si="5"/>
        <v>4211159</v>
      </c>
      <c r="L30" s="19">
        <f t="shared" si="5"/>
        <v>4320703</v>
      </c>
      <c r="M30" s="19">
        <f t="shared" si="5"/>
        <v>4281373</v>
      </c>
      <c r="N30" s="19">
        <f t="shared" si="5"/>
        <v>4336322</v>
      </c>
      <c r="O30" s="19">
        <f t="shared" si="5"/>
        <v>4455111</v>
      </c>
      <c r="P30" s="19">
        <f t="shared" si="5"/>
        <v>4536405</v>
      </c>
      <c r="Q30" s="19">
        <f t="shared" si="5"/>
        <v>4586245</v>
      </c>
      <c r="R30" s="19">
        <f t="shared" si="5"/>
        <v>4661069</v>
      </c>
      <c r="S30" s="19">
        <f t="shared" si="5"/>
        <v>4760007</v>
      </c>
      <c r="T30" s="19">
        <f t="shared" si="5"/>
        <v>4873319</v>
      </c>
      <c r="U30" s="19">
        <f t="shared" si="5"/>
        <v>4989610</v>
      </c>
      <c r="V30" s="19">
        <f t="shared" ref="V30" si="6">V29-V28</f>
        <v>5104742</v>
      </c>
      <c r="W30" s="19">
        <v>5195747</v>
      </c>
      <c r="X30" s="76"/>
    </row>
    <row r="31" spans="1:24" ht="6.75" customHeight="1" x14ac:dyDescent="0.2">
      <c r="A31" s="22"/>
      <c r="B31" s="8"/>
      <c r="C31" s="8"/>
      <c r="D31" s="8"/>
      <c r="E31" s="8"/>
      <c r="F31" s="8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X31" s="76"/>
    </row>
    <row r="32" spans="1:24" s="40" customFormat="1" x14ac:dyDescent="0.2">
      <c r="A32" s="16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4" s="22" customFormat="1" ht="21" customHeight="1" x14ac:dyDescent="0.25">
      <c r="A33" s="22" t="s">
        <v>50</v>
      </c>
      <c r="B33" s="22" t="s">
        <v>50</v>
      </c>
      <c r="C33" s="22" t="s">
        <v>50</v>
      </c>
    </row>
    <row r="34" spans="1:24" x14ac:dyDescent="0.2">
      <c r="A34" s="22" t="s">
        <v>18</v>
      </c>
      <c r="B34" s="22" t="s">
        <v>18</v>
      </c>
      <c r="C34" s="22" t="s">
        <v>18</v>
      </c>
      <c r="D34" s="22" t="s">
        <v>18</v>
      </c>
      <c r="E34" s="22" t="s">
        <v>18</v>
      </c>
      <c r="F34" s="22" t="s">
        <v>18</v>
      </c>
      <c r="G34" s="22" t="s">
        <v>18</v>
      </c>
      <c r="H34" s="22" t="s">
        <v>18</v>
      </c>
      <c r="I34" s="22" t="s">
        <v>18</v>
      </c>
      <c r="J34" s="22" t="s">
        <v>18</v>
      </c>
      <c r="K34" s="22" t="s">
        <v>18</v>
      </c>
      <c r="L34" s="23"/>
      <c r="M34" s="23"/>
      <c r="N34" s="23"/>
      <c r="O34" s="23"/>
      <c r="P34" s="23"/>
      <c r="Q34" s="23"/>
      <c r="R34" s="23"/>
      <c r="S34" s="23"/>
      <c r="T34" s="23"/>
    </row>
    <row r="35" spans="1:24" x14ac:dyDescent="0.2">
      <c r="A35" s="25" t="s">
        <v>19</v>
      </c>
      <c r="B35" s="25" t="s">
        <v>19</v>
      </c>
      <c r="C35" s="25" t="s">
        <v>19</v>
      </c>
      <c r="D35" s="25" t="s">
        <v>19</v>
      </c>
      <c r="E35" s="25" t="s">
        <v>19</v>
      </c>
      <c r="F35" s="25" t="s">
        <v>19</v>
      </c>
      <c r="G35" s="25" t="s">
        <v>19</v>
      </c>
      <c r="H35" s="25" t="s">
        <v>19</v>
      </c>
      <c r="I35" s="25" t="s">
        <v>19</v>
      </c>
      <c r="J35" s="25" t="s">
        <v>19</v>
      </c>
      <c r="K35" s="25" t="s">
        <v>19</v>
      </c>
    </row>
    <row r="36" spans="1:24" x14ac:dyDescent="0.2">
      <c r="A36" s="25"/>
    </row>
    <row r="37" spans="1:24" x14ac:dyDescent="0.2">
      <c r="A37" s="2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41"/>
      <c r="T37" s="41"/>
      <c r="U37" s="41"/>
      <c r="V37" s="41"/>
      <c r="W37" s="41"/>
    </row>
    <row r="38" spans="1:24" x14ac:dyDescent="0.2">
      <c r="A38" s="27"/>
    </row>
    <row r="39" spans="1:24" x14ac:dyDescent="0.2">
      <c r="J39" s="23"/>
    </row>
    <row r="41" spans="1:24" x14ac:dyDescent="0.2">
      <c r="J41" s="23"/>
    </row>
    <row r="42" spans="1:24" x14ac:dyDescent="0.2">
      <c r="J42" s="23"/>
    </row>
    <row r="43" spans="1:24" x14ac:dyDescent="0.2">
      <c r="J43" s="23"/>
    </row>
    <row r="47" spans="1:24" s="24" customFormat="1" x14ac:dyDescent="0.2">
      <c r="A47" s="29"/>
      <c r="B47" s="1"/>
      <c r="C47" s="1"/>
      <c r="D47" s="1"/>
      <c r="E47" s="1"/>
      <c r="F47" s="1"/>
      <c r="G47" s="1"/>
      <c r="H47" s="1"/>
      <c r="S47" s="31"/>
      <c r="T47" s="31"/>
      <c r="U47" s="31"/>
      <c r="V47" s="31"/>
      <c r="W47" s="31"/>
      <c r="X47" s="31"/>
    </row>
  </sheetData>
  <mergeCells count="1">
    <mergeCell ref="H7:T7"/>
  </mergeCells>
  <pageMargins left="0.7" right="0.7" top="0.78740157499999996" bottom="0.78740157499999996" header="0.3" footer="0.3"/>
  <pageSetup paperSize="9" scale="64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W50"/>
  <sheetViews>
    <sheetView showGridLines="0" topLeftCell="A4" zoomScaleNormal="100" workbookViewId="0">
      <pane xSplit="3" topLeftCell="D1" activePane="topRight" state="frozen"/>
      <selection activeCell="A28" sqref="A28:XFD28"/>
      <selection pane="topRight" activeCell="W30" sqref="W30"/>
    </sheetView>
  </sheetViews>
  <sheetFormatPr baseColWidth="10" defaultRowHeight="14.25" x14ac:dyDescent="0.2"/>
  <cols>
    <col min="1" max="1" width="22.28515625" style="31" customWidth="1"/>
    <col min="2" max="2" width="7.28515625" style="24" hidden="1" customWidth="1"/>
    <col min="3" max="3" width="8" style="24" hidden="1" customWidth="1"/>
    <col min="4" max="4" width="8.5703125" style="24" customWidth="1"/>
    <col min="5" max="5" width="10.5703125" style="24" bestFit="1" customWidth="1"/>
    <col min="6" max="6" width="8.7109375" style="24" customWidth="1"/>
    <col min="7" max="7" width="10.5703125" style="24" bestFit="1" customWidth="1"/>
    <col min="8" max="14" width="10.7109375" style="24" customWidth="1"/>
    <col min="15" max="15" width="11.42578125" style="24" customWidth="1"/>
    <col min="16" max="18" width="10.7109375" style="24" customWidth="1"/>
    <col min="19" max="19" width="9.85546875" style="31" customWidth="1"/>
    <col min="20" max="16384" width="11.42578125" style="31"/>
  </cols>
  <sheetData>
    <row r="1" spans="1:23" x14ac:dyDescent="0.2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0"/>
    </row>
    <row r="2" spans="1:23" ht="15.75" x14ac:dyDescent="0.25">
      <c r="A2" s="2"/>
      <c r="B2" s="3"/>
      <c r="C2" s="3"/>
      <c r="D2" s="4" t="s">
        <v>27</v>
      </c>
      <c r="E2" s="3"/>
      <c r="F2" s="3"/>
      <c r="G2" s="3"/>
      <c r="H2" s="4"/>
      <c r="J2" s="3"/>
      <c r="K2" s="4"/>
      <c r="L2" s="4"/>
      <c r="M2" s="4"/>
      <c r="S2" s="3"/>
    </row>
    <row r="3" spans="1:23" ht="15.75" x14ac:dyDescent="0.25">
      <c r="A3" s="5"/>
      <c r="B3" s="3"/>
      <c r="C3" s="3"/>
      <c r="D3" s="55" t="s">
        <v>28</v>
      </c>
      <c r="E3" s="3"/>
      <c r="F3" s="3"/>
      <c r="G3" s="3"/>
      <c r="H3" s="55"/>
      <c r="J3" s="3"/>
      <c r="K3" s="4"/>
      <c r="L3" s="4"/>
      <c r="M3" s="4"/>
      <c r="N3" s="3"/>
      <c r="O3" s="3"/>
      <c r="P3" s="3"/>
      <c r="Q3" s="3"/>
      <c r="R3" s="3"/>
      <c r="S3" s="3"/>
    </row>
    <row r="4" spans="1:23" ht="15.75" x14ac:dyDescent="0.25">
      <c r="A4" s="5"/>
      <c r="B4" s="3"/>
      <c r="C4" s="3"/>
      <c r="D4" s="28" t="s">
        <v>23</v>
      </c>
      <c r="E4" s="3"/>
      <c r="F4" s="3"/>
      <c r="G4" s="3"/>
      <c r="H4" s="28"/>
      <c r="I4" s="3"/>
      <c r="J4" s="3"/>
      <c r="K4" s="4"/>
      <c r="L4" s="4"/>
      <c r="M4" s="4"/>
      <c r="N4" s="4"/>
      <c r="O4" s="4"/>
      <c r="P4" s="4"/>
      <c r="Q4" s="4"/>
      <c r="R4" s="4"/>
      <c r="S4" s="3"/>
    </row>
    <row r="5" spans="1:23" x14ac:dyDescent="0.2">
      <c r="A5" s="4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"/>
      <c r="P5" s="1"/>
      <c r="Q5" s="1"/>
      <c r="R5" s="1"/>
      <c r="S5" s="40"/>
      <c r="T5" s="41"/>
    </row>
    <row r="6" spans="1:23" s="40" customFormat="1" ht="6.75" customHeight="1" x14ac:dyDescent="0.2">
      <c r="A6" s="37"/>
      <c r="B6" s="38"/>
      <c r="C6" s="38"/>
      <c r="D6" s="38"/>
      <c r="E6" s="38"/>
      <c r="F6" s="38"/>
      <c r="G6" s="38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42"/>
      <c r="U6" s="42"/>
      <c r="V6" s="42"/>
      <c r="W6" s="42"/>
    </row>
    <row r="7" spans="1:23" s="40" customFormat="1" ht="24.95" customHeight="1" x14ac:dyDescent="0.25">
      <c r="A7" s="43"/>
      <c r="B7" s="44"/>
      <c r="C7" s="45"/>
      <c r="D7" s="45"/>
      <c r="E7" s="45"/>
      <c r="F7" s="45"/>
      <c r="G7" s="45"/>
      <c r="H7" s="118" t="s">
        <v>29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</row>
    <row r="8" spans="1:23" s="40" customFormat="1" ht="18.75" customHeight="1" x14ac:dyDescent="0.25">
      <c r="A8" s="43"/>
      <c r="B8" s="45"/>
      <c r="C8" s="45"/>
      <c r="D8" s="45"/>
      <c r="E8" s="45"/>
      <c r="F8" s="45"/>
      <c r="G8" s="45"/>
      <c r="H8" s="58"/>
      <c r="I8" s="130" t="s">
        <v>30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59"/>
    </row>
    <row r="9" spans="1:23" s="40" customFormat="1" ht="35.25" customHeight="1" x14ac:dyDescent="0.2">
      <c r="A9" s="43"/>
      <c r="B9" s="45"/>
      <c r="C9" s="45"/>
      <c r="D9" s="58">
        <v>36707</v>
      </c>
      <c r="E9" s="58">
        <v>37072</v>
      </c>
      <c r="F9" s="58">
        <v>37437</v>
      </c>
      <c r="G9" s="58">
        <v>37802</v>
      </c>
      <c r="H9" s="58">
        <v>38168</v>
      </c>
      <c r="I9" s="56">
        <v>38533</v>
      </c>
      <c r="J9" s="58">
        <v>38898</v>
      </c>
      <c r="K9" s="56">
        <v>39263</v>
      </c>
      <c r="L9" s="58">
        <v>39629</v>
      </c>
      <c r="M9" s="56">
        <v>39994</v>
      </c>
      <c r="N9" s="58">
        <v>40359</v>
      </c>
      <c r="O9" s="56">
        <v>40724</v>
      </c>
      <c r="P9" s="58">
        <v>41090</v>
      </c>
      <c r="Q9" s="56" t="s">
        <v>32</v>
      </c>
      <c r="R9" s="58">
        <v>41820</v>
      </c>
      <c r="S9" s="56">
        <v>42185</v>
      </c>
      <c r="T9" s="58">
        <v>42551</v>
      </c>
      <c r="U9" s="58">
        <v>42916</v>
      </c>
      <c r="V9" s="95">
        <v>43281</v>
      </c>
      <c r="W9" s="67">
        <v>43646</v>
      </c>
    </row>
    <row r="10" spans="1:23" ht="6.75" customHeight="1" x14ac:dyDescent="0.2">
      <c r="A10" s="46"/>
      <c r="B10" s="10"/>
      <c r="C10" s="10"/>
      <c r="D10" s="10"/>
      <c r="E10" s="10"/>
      <c r="F10" s="10"/>
      <c r="G10" s="10"/>
      <c r="H10" s="11"/>
      <c r="I10" s="11"/>
      <c r="J10" s="11"/>
      <c r="K10" s="36"/>
      <c r="L10" s="36"/>
      <c r="M10" s="36"/>
      <c r="N10" s="11"/>
      <c r="O10" s="11"/>
      <c r="P10" s="11"/>
      <c r="Q10" s="11"/>
      <c r="R10" s="11"/>
      <c r="S10" s="41"/>
      <c r="U10" s="41"/>
      <c r="V10" s="41"/>
      <c r="W10" s="41"/>
    </row>
    <row r="11" spans="1:23" x14ac:dyDescent="0.2">
      <c r="A11" s="29"/>
      <c r="B11" s="47"/>
      <c r="C11" s="47"/>
      <c r="D11" s="47"/>
      <c r="E11" s="47"/>
      <c r="F11" s="47"/>
      <c r="G11" s="47"/>
      <c r="H11" s="48"/>
      <c r="I11" s="48"/>
      <c r="J11" s="49"/>
      <c r="K11" s="50"/>
      <c r="L11" s="50"/>
      <c r="M11" s="50"/>
      <c r="N11" s="48"/>
      <c r="O11" s="48"/>
      <c r="P11" s="48"/>
      <c r="Q11" s="48"/>
      <c r="R11" s="48"/>
      <c r="T11" s="42"/>
    </row>
    <row r="12" spans="1:23" x14ac:dyDescent="0.2">
      <c r="A12" s="22" t="s">
        <v>0</v>
      </c>
      <c r="B12" s="8"/>
      <c r="C12" s="8"/>
      <c r="D12" s="8">
        <v>10691</v>
      </c>
      <c r="E12" s="8">
        <v>10881</v>
      </c>
      <c r="F12" s="8">
        <v>11003</v>
      </c>
      <c r="G12" s="8">
        <v>10846</v>
      </c>
      <c r="H12" s="30">
        <v>10857</v>
      </c>
      <c r="I12" s="30">
        <v>10803</v>
      </c>
      <c r="J12" s="30">
        <v>11100</v>
      </c>
      <c r="K12" s="30">
        <v>11273</v>
      </c>
      <c r="L12" s="30">
        <v>11867</v>
      </c>
      <c r="M12" s="60">
        <v>12352</v>
      </c>
      <c r="N12" s="30">
        <v>12874</v>
      </c>
      <c r="O12" s="30">
        <v>13510</v>
      </c>
      <c r="P12" s="64" t="s">
        <v>31</v>
      </c>
      <c r="Q12" s="30">
        <v>15694</v>
      </c>
      <c r="R12" s="30">
        <v>17628</v>
      </c>
      <c r="S12" s="9">
        <v>18486</v>
      </c>
      <c r="T12" s="30">
        <v>19537</v>
      </c>
      <c r="U12" s="30">
        <v>20859</v>
      </c>
      <c r="V12" s="30">
        <v>22410</v>
      </c>
      <c r="W12" s="30">
        <v>23776</v>
      </c>
    </row>
    <row r="13" spans="1:23" x14ac:dyDescent="0.2">
      <c r="A13" s="22" t="s">
        <v>1</v>
      </c>
      <c r="B13" s="8"/>
      <c r="C13" s="8"/>
      <c r="D13" s="8">
        <v>1326</v>
      </c>
      <c r="E13" s="8">
        <v>1380</v>
      </c>
      <c r="F13" s="8">
        <v>1513</v>
      </c>
      <c r="G13" s="8">
        <v>1509</v>
      </c>
      <c r="H13" s="30">
        <v>1480</v>
      </c>
      <c r="I13" s="30">
        <v>1725</v>
      </c>
      <c r="J13" s="30">
        <v>1719</v>
      </c>
      <c r="K13" s="30">
        <v>1750</v>
      </c>
      <c r="L13" s="30">
        <v>1812</v>
      </c>
      <c r="M13" s="61">
        <v>1852</v>
      </c>
      <c r="N13" s="30">
        <v>1910</v>
      </c>
      <c r="O13" s="30">
        <v>1872</v>
      </c>
      <c r="P13" s="64" t="s">
        <v>31</v>
      </c>
      <c r="Q13" s="30">
        <v>2046</v>
      </c>
      <c r="R13" s="30">
        <v>2261</v>
      </c>
      <c r="S13" s="9">
        <v>2361</v>
      </c>
      <c r="T13" s="30">
        <v>2537</v>
      </c>
      <c r="U13" s="30">
        <v>2691</v>
      </c>
      <c r="V13" s="30">
        <v>2770</v>
      </c>
      <c r="W13" s="30">
        <v>2882</v>
      </c>
    </row>
    <row r="14" spans="1:23" x14ac:dyDescent="0.2">
      <c r="A14" s="22" t="s">
        <v>2</v>
      </c>
      <c r="B14" s="8"/>
      <c r="C14" s="8"/>
      <c r="D14" s="8">
        <v>17680</v>
      </c>
      <c r="E14" s="8">
        <v>18124</v>
      </c>
      <c r="F14" s="8">
        <v>18670</v>
      </c>
      <c r="G14" s="8">
        <v>18698</v>
      </c>
      <c r="H14" s="30">
        <v>19217</v>
      </c>
      <c r="I14" s="30">
        <v>19562</v>
      </c>
      <c r="J14" s="30">
        <v>19436</v>
      </c>
      <c r="K14" s="30">
        <v>20192</v>
      </c>
      <c r="L14" s="30">
        <v>21137</v>
      </c>
      <c r="M14" s="61">
        <v>22069</v>
      </c>
      <c r="N14" s="30">
        <v>22510</v>
      </c>
      <c r="O14" s="30">
        <v>23159</v>
      </c>
      <c r="P14" s="64" t="s">
        <v>31</v>
      </c>
      <c r="Q14" s="30">
        <v>27274</v>
      </c>
      <c r="R14" s="30">
        <v>30784</v>
      </c>
      <c r="S14" s="9">
        <v>32919</v>
      </c>
      <c r="T14" s="30">
        <v>35317</v>
      </c>
      <c r="U14" s="30">
        <v>37653</v>
      </c>
      <c r="V14" s="30">
        <v>39868</v>
      </c>
      <c r="W14" s="30">
        <v>42779</v>
      </c>
    </row>
    <row r="15" spans="1:23" x14ac:dyDescent="0.2">
      <c r="A15" s="22" t="s">
        <v>3</v>
      </c>
      <c r="B15" s="8"/>
      <c r="C15" s="8"/>
      <c r="D15" s="8">
        <v>10776</v>
      </c>
      <c r="E15" s="8">
        <v>11293</v>
      </c>
      <c r="F15" s="8">
        <v>11117</v>
      </c>
      <c r="G15" s="8">
        <v>11447</v>
      </c>
      <c r="H15" s="30">
        <v>11813</v>
      </c>
      <c r="I15" s="30">
        <v>11784</v>
      </c>
      <c r="J15" s="30">
        <v>12079</v>
      </c>
      <c r="K15" s="30">
        <v>12574</v>
      </c>
      <c r="L15" s="30">
        <v>13566</v>
      </c>
      <c r="M15" s="61">
        <v>14218</v>
      </c>
      <c r="N15" s="30">
        <v>14802</v>
      </c>
      <c r="O15" s="30">
        <v>15374</v>
      </c>
      <c r="P15" s="64" t="s">
        <v>31</v>
      </c>
      <c r="Q15" s="30">
        <v>17116</v>
      </c>
      <c r="R15" s="30">
        <v>18800</v>
      </c>
      <c r="S15" s="9">
        <v>19288</v>
      </c>
      <c r="T15" s="30">
        <v>20252</v>
      </c>
      <c r="U15" s="30">
        <v>21626</v>
      </c>
      <c r="V15" s="30">
        <v>22786</v>
      </c>
      <c r="W15" s="30">
        <v>23795</v>
      </c>
    </row>
    <row r="16" spans="1:23" x14ac:dyDescent="0.2">
      <c r="A16" s="22" t="s">
        <v>4</v>
      </c>
      <c r="B16" s="8"/>
      <c r="C16" s="8"/>
      <c r="D16" s="8">
        <v>24369</v>
      </c>
      <c r="E16" s="8">
        <v>24887</v>
      </c>
      <c r="F16" s="8">
        <v>24761</v>
      </c>
      <c r="G16" s="8">
        <v>24759</v>
      </c>
      <c r="H16" s="30">
        <v>24186</v>
      </c>
      <c r="I16" s="30">
        <v>24245</v>
      </c>
      <c r="J16" s="30">
        <v>24650</v>
      </c>
      <c r="K16" s="30">
        <v>25722</v>
      </c>
      <c r="L16" s="30">
        <v>27204</v>
      </c>
      <c r="M16" s="61">
        <v>28428</v>
      </c>
      <c r="N16" s="30">
        <v>29738</v>
      </c>
      <c r="O16" s="30">
        <v>30601</v>
      </c>
      <c r="P16" s="64" t="s">
        <v>31</v>
      </c>
      <c r="Q16" s="30">
        <v>33011</v>
      </c>
      <c r="R16" s="30">
        <v>37031</v>
      </c>
      <c r="S16" s="9">
        <v>38569</v>
      </c>
      <c r="T16" s="30">
        <v>40702</v>
      </c>
      <c r="U16" s="30">
        <v>43133</v>
      </c>
      <c r="V16" s="30">
        <v>46165</v>
      </c>
      <c r="W16" s="30">
        <v>48854</v>
      </c>
    </row>
    <row r="17" spans="1:23" x14ac:dyDescent="0.2">
      <c r="A17" s="22" t="s">
        <v>5</v>
      </c>
      <c r="B17" s="8"/>
      <c r="C17" s="8"/>
      <c r="D17" s="8">
        <v>4610</v>
      </c>
      <c r="E17" s="8">
        <v>4768</v>
      </c>
      <c r="F17" s="8">
        <v>4975</v>
      </c>
      <c r="G17" s="8">
        <v>5142</v>
      </c>
      <c r="H17" s="30">
        <v>5217</v>
      </c>
      <c r="I17" s="30">
        <v>5410</v>
      </c>
      <c r="J17" s="30">
        <v>5492</v>
      </c>
      <c r="K17" s="30">
        <v>5641</v>
      </c>
      <c r="L17" s="30">
        <v>5639</v>
      </c>
      <c r="M17" s="61">
        <v>5892</v>
      </c>
      <c r="N17" s="30">
        <v>6102</v>
      </c>
      <c r="O17" s="30">
        <v>6243</v>
      </c>
      <c r="P17" s="64" t="s">
        <v>31</v>
      </c>
      <c r="Q17" s="30">
        <v>6323</v>
      </c>
      <c r="R17" s="30">
        <v>7071</v>
      </c>
      <c r="S17" s="9">
        <v>7393</v>
      </c>
      <c r="T17" s="30">
        <v>7763</v>
      </c>
      <c r="U17" s="30">
        <v>8134</v>
      </c>
      <c r="V17" s="30">
        <v>8599</v>
      </c>
      <c r="W17" s="30">
        <v>9114</v>
      </c>
    </row>
    <row r="18" spans="1:23" x14ac:dyDescent="0.2">
      <c r="A18" s="22" t="s">
        <v>6</v>
      </c>
      <c r="B18" s="8"/>
      <c r="C18" s="8"/>
      <c r="D18" s="8">
        <v>4158</v>
      </c>
      <c r="E18" s="8">
        <v>4232</v>
      </c>
      <c r="F18" s="8">
        <v>4227</v>
      </c>
      <c r="G18" s="8">
        <v>4245</v>
      </c>
      <c r="H18" s="30">
        <v>4311</v>
      </c>
      <c r="I18" s="30">
        <v>4389</v>
      </c>
      <c r="J18" s="30">
        <v>4519</v>
      </c>
      <c r="K18" s="30">
        <v>4652</v>
      </c>
      <c r="L18" s="30">
        <v>4888</v>
      </c>
      <c r="M18" s="61">
        <v>5002</v>
      </c>
      <c r="N18" s="30">
        <v>5155</v>
      </c>
      <c r="O18" s="30">
        <v>5590</v>
      </c>
      <c r="P18" s="64" t="s">
        <v>31</v>
      </c>
      <c r="Q18" s="30">
        <v>6212</v>
      </c>
      <c r="R18" s="30">
        <v>7002</v>
      </c>
      <c r="S18" s="9">
        <v>7212</v>
      </c>
      <c r="T18" s="30">
        <v>7672</v>
      </c>
      <c r="U18" s="30">
        <v>7911</v>
      </c>
      <c r="V18" s="30">
        <v>8145</v>
      </c>
      <c r="W18" s="30">
        <v>8552</v>
      </c>
    </row>
    <row r="19" spans="1:23" x14ac:dyDescent="0.2">
      <c r="A19" s="22" t="s">
        <v>7</v>
      </c>
      <c r="B19" s="8"/>
      <c r="C19" s="8"/>
      <c r="D19" s="8">
        <v>2796</v>
      </c>
      <c r="E19" s="8">
        <v>2801</v>
      </c>
      <c r="F19" s="8">
        <v>2877</v>
      </c>
      <c r="G19" s="8">
        <v>2834</v>
      </c>
      <c r="H19" s="30">
        <v>2966</v>
      </c>
      <c r="I19" s="30">
        <v>3085</v>
      </c>
      <c r="J19" s="30">
        <v>3166</v>
      </c>
      <c r="K19" s="30">
        <v>3246</v>
      </c>
      <c r="L19" s="30">
        <v>3328</v>
      </c>
      <c r="M19" s="61">
        <v>3524</v>
      </c>
      <c r="N19" s="30">
        <v>3617</v>
      </c>
      <c r="O19" s="30">
        <v>3730</v>
      </c>
      <c r="P19" s="64" t="s">
        <v>31</v>
      </c>
      <c r="Q19" s="30">
        <v>4406</v>
      </c>
      <c r="R19" s="30">
        <v>4874</v>
      </c>
      <c r="S19" s="9">
        <v>5101</v>
      </c>
      <c r="T19" s="30">
        <v>5333</v>
      </c>
      <c r="U19" s="30">
        <v>5611</v>
      </c>
      <c r="V19" s="30">
        <v>5967</v>
      </c>
      <c r="W19" s="30">
        <v>6207</v>
      </c>
    </row>
    <row r="20" spans="1:23" x14ac:dyDescent="0.2">
      <c r="A20" s="22" t="s">
        <v>8</v>
      </c>
      <c r="B20" s="8"/>
      <c r="C20" s="8"/>
      <c r="D20" s="8">
        <v>2996</v>
      </c>
      <c r="E20" s="8">
        <v>3244</v>
      </c>
      <c r="F20" s="8">
        <v>3200</v>
      </c>
      <c r="G20" s="8">
        <v>3283</v>
      </c>
      <c r="H20" s="30">
        <v>3229</v>
      </c>
      <c r="I20" s="30">
        <v>3121</v>
      </c>
      <c r="J20" s="30">
        <v>3365</v>
      </c>
      <c r="K20" s="30">
        <v>3365</v>
      </c>
      <c r="L20" s="30">
        <v>3443</v>
      </c>
      <c r="M20" s="61">
        <v>3526</v>
      </c>
      <c r="N20" s="30">
        <v>3666</v>
      </c>
      <c r="O20" s="30">
        <v>3744</v>
      </c>
      <c r="P20" s="64" t="s">
        <v>31</v>
      </c>
      <c r="Q20" s="30">
        <v>4112</v>
      </c>
      <c r="R20" s="30">
        <v>4435</v>
      </c>
      <c r="S20" s="9">
        <v>4542</v>
      </c>
      <c r="T20" s="30">
        <v>4724</v>
      </c>
      <c r="U20" s="30">
        <v>4857</v>
      </c>
      <c r="V20" s="30">
        <v>5098</v>
      </c>
      <c r="W20" s="30">
        <v>5227</v>
      </c>
    </row>
    <row r="21" spans="1:23" x14ac:dyDescent="0.2">
      <c r="A21" s="22" t="s">
        <v>9</v>
      </c>
      <c r="B21" s="8"/>
      <c r="C21" s="8"/>
      <c r="D21" s="8">
        <v>4336</v>
      </c>
      <c r="E21" s="8">
        <v>4443</v>
      </c>
      <c r="F21" s="8">
        <v>4502</v>
      </c>
      <c r="G21" s="8">
        <v>4476</v>
      </c>
      <c r="H21" s="30">
        <v>4398</v>
      </c>
      <c r="I21" s="30">
        <v>4625</v>
      </c>
      <c r="J21" s="30">
        <v>4789</v>
      </c>
      <c r="K21" s="30">
        <v>4957</v>
      </c>
      <c r="L21" s="30">
        <v>5248</v>
      </c>
      <c r="M21" s="61">
        <v>5413</v>
      </c>
      <c r="N21" s="30">
        <v>5667</v>
      </c>
      <c r="O21" s="30">
        <v>5976</v>
      </c>
      <c r="P21" s="64" t="s">
        <v>31</v>
      </c>
      <c r="Q21" s="30">
        <v>7504</v>
      </c>
      <c r="R21" s="30">
        <v>8292</v>
      </c>
      <c r="S21" s="9">
        <v>8713</v>
      </c>
      <c r="T21" s="30">
        <v>9234</v>
      </c>
      <c r="U21" s="30">
        <v>9698</v>
      </c>
      <c r="V21" s="30">
        <v>10023</v>
      </c>
      <c r="W21" s="30">
        <v>10283</v>
      </c>
    </row>
    <row r="22" spans="1:23" x14ac:dyDescent="0.2">
      <c r="A22" s="22" t="s">
        <v>10</v>
      </c>
      <c r="B22" s="8"/>
      <c r="C22" s="8"/>
      <c r="D22" s="8">
        <v>4231</v>
      </c>
      <c r="E22" s="8">
        <v>4351</v>
      </c>
      <c r="F22" s="8">
        <v>4285</v>
      </c>
      <c r="G22" s="8">
        <v>3799</v>
      </c>
      <c r="H22" s="30">
        <v>3783</v>
      </c>
      <c r="I22" s="30">
        <v>3756</v>
      </c>
      <c r="J22" s="30">
        <v>3742</v>
      </c>
      <c r="K22" s="30">
        <v>4017</v>
      </c>
      <c r="L22" s="30">
        <v>3835</v>
      </c>
      <c r="M22" s="61">
        <v>3958</v>
      </c>
      <c r="N22" s="30">
        <v>4245</v>
      </c>
      <c r="O22" s="30">
        <v>4438</v>
      </c>
      <c r="P22" s="64" t="s">
        <v>31</v>
      </c>
      <c r="Q22" s="30">
        <v>5357</v>
      </c>
      <c r="R22" s="30">
        <v>6069</v>
      </c>
      <c r="S22" s="9">
        <v>6284</v>
      </c>
      <c r="T22" s="30">
        <v>6508</v>
      </c>
      <c r="U22" s="30">
        <v>6730</v>
      </c>
      <c r="V22" s="30">
        <v>7026</v>
      </c>
      <c r="W22" s="30">
        <v>7189</v>
      </c>
    </row>
    <row r="23" spans="1:23" x14ac:dyDescent="0.2">
      <c r="A23" s="51" t="s">
        <v>11</v>
      </c>
      <c r="B23" s="8"/>
      <c r="C23" s="8"/>
      <c r="D23" s="8">
        <f>SUM(D12:D22)</f>
        <v>87969</v>
      </c>
      <c r="E23" s="8">
        <f t="shared" ref="E23:K23" si="0">SUM(E12:E22)</f>
        <v>90404</v>
      </c>
      <c r="F23" s="8">
        <f t="shared" si="0"/>
        <v>91130</v>
      </c>
      <c r="G23" s="8">
        <f t="shared" si="0"/>
        <v>91038</v>
      </c>
      <c r="H23" s="8">
        <f t="shared" si="0"/>
        <v>91457</v>
      </c>
      <c r="I23" s="8">
        <f t="shared" si="0"/>
        <v>92505</v>
      </c>
      <c r="J23" s="8">
        <f t="shared" si="0"/>
        <v>94057</v>
      </c>
      <c r="K23" s="8">
        <f t="shared" si="0"/>
        <v>97389</v>
      </c>
      <c r="L23" s="14">
        <v>101967</v>
      </c>
      <c r="M23" s="62">
        <f t="shared" ref="M23" si="1">SUM(M12:M22)</f>
        <v>106234</v>
      </c>
      <c r="N23" s="14">
        <v>110286</v>
      </c>
      <c r="O23" s="30">
        <v>114237</v>
      </c>
      <c r="P23" s="64" t="s">
        <v>31</v>
      </c>
      <c r="Q23" s="14">
        <v>129055</v>
      </c>
      <c r="R23" s="14">
        <v>144247</v>
      </c>
      <c r="S23" s="14">
        <v>150868</v>
      </c>
      <c r="T23" s="14">
        <v>159579</v>
      </c>
      <c r="U23" s="14">
        <v>168903</v>
      </c>
      <c r="V23" s="14">
        <v>178857</v>
      </c>
      <c r="W23" s="14">
        <v>188658</v>
      </c>
    </row>
    <row r="24" spans="1:23" x14ac:dyDescent="0.2">
      <c r="A24" s="22" t="s">
        <v>12</v>
      </c>
      <c r="B24" s="8"/>
      <c r="C24" s="8"/>
      <c r="D24" s="8">
        <v>6765</v>
      </c>
      <c r="E24" s="8">
        <v>6842</v>
      </c>
      <c r="F24" s="8">
        <v>7052</v>
      </c>
      <c r="G24" s="8">
        <v>6958</v>
      </c>
      <c r="H24" s="30">
        <v>6898</v>
      </c>
      <c r="I24" s="30">
        <v>6856</v>
      </c>
      <c r="J24" s="30">
        <v>6899</v>
      </c>
      <c r="K24" s="30">
        <v>7329</v>
      </c>
      <c r="L24" s="30">
        <v>7533</v>
      </c>
      <c r="M24" s="61">
        <v>7889</v>
      </c>
      <c r="N24" s="30">
        <v>7929</v>
      </c>
      <c r="O24" s="30">
        <v>8221</v>
      </c>
      <c r="P24" s="64" t="s">
        <v>31</v>
      </c>
      <c r="Q24" s="30">
        <v>9120</v>
      </c>
      <c r="R24" s="30">
        <v>10264</v>
      </c>
      <c r="S24" s="30">
        <v>10908</v>
      </c>
      <c r="T24" s="30">
        <v>11435</v>
      </c>
      <c r="U24" s="30">
        <v>12049</v>
      </c>
      <c r="V24" s="30">
        <v>12767</v>
      </c>
      <c r="W24" s="30">
        <v>13246</v>
      </c>
    </row>
    <row r="25" spans="1:23" x14ac:dyDescent="0.2">
      <c r="A25" s="22" t="s">
        <v>13</v>
      </c>
      <c r="B25" s="8"/>
      <c r="C25" s="8"/>
      <c r="D25" s="8">
        <v>8497</v>
      </c>
      <c r="E25" s="8">
        <v>8527</v>
      </c>
      <c r="F25" s="8">
        <v>8809</v>
      </c>
      <c r="G25" s="8">
        <v>8775</v>
      </c>
      <c r="H25" s="30">
        <v>8888</v>
      </c>
      <c r="I25" s="30">
        <v>8991</v>
      </c>
      <c r="J25" s="30">
        <v>9207</v>
      </c>
      <c r="K25" s="30">
        <v>9358</v>
      </c>
      <c r="L25" s="30">
        <v>9771</v>
      </c>
      <c r="M25" s="61">
        <v>10084</v>
      </c>
      <c r="N25" s="30">
        <v>10412</v>
      </c>
      <c r="O25" s="30">
        <v>10803</v>
      </c>
      <c r="P25" s="64" t="s">
        <v>31</v>
      </c>
      <c r="Q25" s="30">
        <v>12655</v>
      </c>
      <c r="R25" s="30">
        <v>14100</v>
      </c>
      <c r="S25" s="30">
        <v>14469</v>
      </c>
      <c r="T25" s="30">
        <v>14969</v>
      </c>
      <c r="U25" s="30">
        <v>15757</v>
      </c>
      <c r="V25" s="30">
        <v>16599</v>
      </c>
      <c r="W25" s="30">
        <v>17538</v>
      </c>
    </row>
    <row r="26" spans="1:23" x14ac:dyDescent="0.2">
      <c r="A26" s="22" t="s">
        <v>14</v>
      </c>
      <c r="B26" s="8"/>
      <c r="C26" s="8"/>
      <c r="D26" s="8">
        <v>4719</v>
      </c>
      <c r="E26" s="8">
        <v>4943</v>
      </c>
      <c r="F26" s="8">
        <v>5083</v>
      </c>
      <c r="G26" s="8">
        <v>5150</v>
      </c>
      <c r="H26" s="30">
        <v>5303</v>
      </c>
      <c r="I26" s="30">
        <v>5561</v>
      </c>
      <c r="J26" s="30">
        <v>5666</v>
      </c>
      <c r="K26" s="30">
        <v>5792</v>
      </c>
      <c r="L26" s="30">
        <v>6011</v>
      </c>
      <c r="M26" s="61">
        <v>6260</v>
      </c>
      <c r="N26" s="30">
        <v>6555</v>
      </c>
      <c r="O26" s="30">
        <v>6698</v>
      </c>
      <c r="P26" s="64" t="s">
        <v>31</v>
      </c>
      <c r="Q26" s="30">
        <v>8093</v>
      </c>
      <c r="R26" s="30">
        <v>9426</v>
      </c>
      <c r="S26" s="30">
        <v>10073</v>
      </c>
      <c r="T26" s="30">
        <v>10841</v>
      </c>
      <c r="U26" s="30">
        <v>11597</v>
      </c>
      <c r="V26" s="30">
        <v>12478</v>
      </c>
      <c r="W26" s="30">
        <v>13145</v>
      </c>
    </row>
    <row r="27" spans="1:23" x14ac:dyDescent="0.2">
      <c r="A27" s="22" t="s">
        <v>15</v>
      </c>
      <c r="B27" s="8"/>
      <c r="C27" s="8"/>
      <c r="D27" s="8">
        <v>6002</v>
      </c>
      <c r="E27" s="8">
        <v>6232</v>
      </c>
      <c r="F27" s="8">
        <v>6479</v>
      </c>
      <c r="G27" s="8">
        <v>6492</v>
      </c>
      <c r="H27" s="30">
        <v>6622</v>
      </c>
      <c r="I27" s="30">
        <v>6717</v>
      </c>
      <c r="J27" s="30">
        <v>6729</v>
      </c>
      <c r="K27" s="30">
        <v>6727</v>
      </c>
      <c r="L27" s="30">
        <v>6981</v>
      </c>
      <c r="M27" s="61">
        <v>7295</v>
      </c>
      <c r="N27" s="30">
        <v>7441</v>
      </c>
      <c r="O27" s="30">
        <v>7793</v>
      </c>
      <c r="P27" s="64" t="s">
        <v>31</v>
      </c>
      <c r="Q27" s="30">
        <v>9506</v>
      </c>
      <c r="R27" s="30">
        <v>10608</v>
      </c>
      <c r="S27" s="30">
        <v>11133</v>
      </c>
      <c r="T27" s="30">
        <v>11715</v>
      </c>
      <c r="U27" s="30">
        <v>12339</v>
      </c>
      <c r="V27" s="30">
        <v>13068</v>
      </c>
      <c r="W27" s="30">
        <v>13786</v>
      </c>
    </row>
    <row r="28" spans="1:23" ht="16.5" customHeight="1" x14ac:dyDescent="0.2">
      <c r="A28" s="51" t="s">
        <v>24</v>
      </c>
      <c r="B28" s="8"/>
      <c r="C28" s="8"/>
      <c r="D28" s="8">
        <f>SUM(D24:D27)</f>
        <v>25983</v>
      </c>
      <c r="E28" s="8">
        <f t="shared" ref="E28:K28" si="2">SUM(E24:E27)</f>
        <v>26544</v>
      </c>
      <c r="F28" s="8">
        <f t="shared" si="2"/>
        <v>27423</v>
      </c>
      <c r="G28" s="8">
        <f t="shared" si="2"/>
        <v>27375</v>
      </c>
      <c r="H28" s="8">
        <f t="shared" si="2"/>
        <v>27711</v>
      </c>
      <c r="I28" s="8">
        <f t="shared" si="2"/>
        <v>28125</v>
      </c>
      <c r="J28" s="8">
        <f t="shared" si="2"/>
        <v>28501</v>
      </c>
      <c r="K28" s="8">
        <f t="shared" si="2"/>
        <v>29206</v>
      </c>
      <c r="L28" s="14">
        <v>30296</v>
      </c>
      <c r="M28" s="62">
        <f t="shared" ref="M28" si="3">SUM(M24:M27)</f>
        <v>31528</v>
      </c>
      <c r="N28" s="14">
        <v>32337</v>
      </c>
      <c r="O28" s="30">
        <v>33515</v>
      </c>
      <c r="P28" s="64" t="s">
        <v>31</v>
      </c>
      <c r="Q28" s="14">
        <v>39374</v>
      </c>
      <c r="R28" s="14">
        <v>44398</v>
      </c>
      <c r="S28" s="14">
        <v>46583</v>
      </c>
      <c r="T28" s="14">
        <v>48960</v>
      </c>
      <c r="U28" s="14">
        <v>51742</v>
      </c>
      <c r="V28" s="14">
        <v>54912</v>
      </c>
      <c r="W28" s="14">
        <v>57715</v>
      </c>
    </row>
    <row r="29" spans="1:23" ht="51.75" customHeight="1" x14ac:dyDescent="0.2">
      <c r="A29" s="52" t="s">
        <v>16</v>
      </c>
      <c r="B29" s="12"/>
      <c r="C29" s="13"/>
      <c r="D29" s="18">
        <f>D28+D23</f>
        <v>113952</v>
      </c>
      <c r="E29" s="18">
        <f t="shared" ref="E29:G29" si="4">E28+E23</f>
        <v>116948</v>
      </c>
      <c r="F29" s="18">
        <f t="shared" si="4"/>
        <v>118553</v>
      </c>
      <c r="G29" s="18">
        <f t="shared" si="4"/>
        <v>118413</v>
      </c>
      <c r="H29" s="18">
        <f t="shared" ref="H29" si="5">H28+H23</f>
        <v>119168</v>
      </c>
      <c r="I29" s="18">
        <f t="shared" ref="I29:J29" si="6">I28+I23</f>
        <v>120630</v>
      </c>
      <c r="J29" s="18">
        <f t="shared" si="6"/>
        <v>122558</v>
      </c>
      <c r="K29" s="18">
        <f t="shared" ref="K29" si="7">K28+K23</f>
        <v>126595</v>
      </c>
      <c r="L29" s="18">
        <f t="shared" ref="L29:M29" si="8">L28+L23</f>
        <v>132263</v>
      </c>
      <c r="M29" s="18">
        <f t="shared" si="8"/>
        <v>137762</v>
      </c>
      <c r="N29" s="18">
        <f t="shared" ref="N29" si="9">N28+N23</f>
        <v>142623</v>
      </c>
      <c r="O29" s="18">
        <f t="shared" ref="O29" si="10">O28+O23</f>
        <v>147752</v>
      </c>
      <c r="P29" s="64" t="s">
        <v>31</v>
      </c>
      <c r="Q29" s="18">
        <f t="shared" ref="Q29" si="11">Q28+Q23</f>
        <v>168429</v>
      </c>
      <c r="R29" s="14">
        <v>188645</v>
      </c>
      <c r="S29" s="14">
        <v>197451</v>
      </c>
      <c r="T29" s="14">
        <v>208539</v>
      </c>
      <c r="U29" s="14">
        <v>220645</v>
      </c>
      <c r="V29" s="14">
        <v>233769</v>
      </c>
      <c r="W29" s="14">
        <f>W23+W28</f>
        <v>246373</v>
      </c>
    </row>
    <row r="30" spans="1:23" x14ac:dyDescent="0.2">
      <c r="A30" s="52" t="s">
        <v>17</v>
      </c>
      <c r="B30" s="15"/>
      <c r="C30" s="13"/>
      <c r="D30" s="57">
        <v>457895</v>
      </c>
      <c r="E30" s="57">
        <v>477583</v>
      </c>
      <c r="F30" s="57">
        <v>488789</v>
      </c>
      <c r="G30" s="57">
        <v>490161</v>
      </c>
      <c r="H30" s="30">
        <v>492419</v>
      </c>
      <c r="I30" s="30">
        <v>499527</v>
      </c>
      <c r="J30" s="30">
        <v>509011</v>
      </c>
      <c r="K30" s="30">
        <v>527482</v>
      </c>
      <c r="L30" s="30">
        <v>553387</v>
      </c>
      <c r="M30" s="63">
        <v>572794</v>
      </c>
      <c r="N30" s="30">
        <v>590316</v>
      </c>
      <c r="O30" s="30">
        <v>618271</v>
      </c>
      <c r="P30" s="64" t="s">
        <v>31</v>
      </c>
      <c r="Q30" s="30">
        <v>717307</v>
      </c>
      <c r="R30" s="30">
        <v>811678</v>
      </c>
      <c r="S30" s="30">
        <v>857669</v>
      </c>
      <c r="T30" s="30">
        <v>912794</v>
      </c>
      <c r="U30" s="30">
        <v>971182</v>
      </c>
      <c r="V30" s="30">
        <v>1032648</v>
      </c>
      <c r="W30" s="30">
        <v>1090847</v>
      </c>
    </row>
    <row r="31" spans="1:23" x14ac:dyDescent="0.2">
      <c r="A31" s="53" t="s">
        <v>22</v>
      </c>
      <c r="B31" s="17"/>
      <c r="C31" s="18"/>
      <c r="D31" s="57">
        <f>D30-D29</f>
        <v>343943</v>
      </c>
      <c r="E31" s="57">
        <f t="shared" ref="E31:U31" si="12">E30-E29</f>
        <v>360635</v>
      </c>
      <c r="F31" s="57">
        <f t="shared" si="12"/>
        <v>370236</v>
      </c>
      <c r="G31" s="57">
        <f t="shared" si="12"/>
        <v>371748</v>
      </c>
      <c r="H31" s="57">
        <f t="shared" si="12"/>
        <v>373251</v>
      </c>
      <c r="I31" s="57">
        <f t="shared" si="12"/>
        <v>378897</v>
      </c>
      <c r="J31" s="57">
        <f t="shared" si="12"/>
        <v>386453</v>
      </c>
      <c r="K31" s="57">
        <f t="shared" si="12"/>
        <v>400887</v>
      </c>
      <c r="L31" s="57">
        <f t="shared" si="12"/>
        <v>421124</v>
      </c>
      <c r="M31" s="57">
        <f t="shared" si="12"/>
        <v>435032</v>
      </c>
      <c r="N31" s="57">
        <f t="shared" si="12"/>
        <v>447693</v>
      </c>
      <c r="O31" s="57">
        <f t="shared" si="12"/>
        <v>470519</v>
      </c>
      <c r="P31" s="64" t="s">
        <v>31</v>
      </c>
      <c r="Q31" s="57">
        <f t="shared" si="12"/>
        <v>548878</v>
      </c>
      <c r="R31" s="57">
        <f t="shared" si="12"/>
        <v>623033</v>
      </c>
      <c r="S31" s="57">
        <f t="shared" si="12"/>
        <v>660218</v>
      </c>
      <c r="T31" s="57">
        <f t="shared" si="12"/>
        <v>704255</v>
      </c>
      <c r="U31" s="57">
        <f t="shared" si="12"/>
        <v>750537</v>
      </c>
      <c r="V31" s="57">
        <f t="shared" ref="V31" si="13">V30-V29</f>
        <v>798879</v>
      </c>
      <c r="W31" s="57">
        <v>655816</v>
      </c>
    </row>
    <row r="32" spans="1:23" ht="6.75" customHeight="1" x14ac:dyDescent="0.2">
      <c r="A32" s="22"/>
      <c r="B32" s="8"/>
      <c r="C32" s="8"/>
      <c r="D32" s="8"/>
      <c r="E32" s="8"/>
      <c r="F32" s="8"/>
      <c r="G32" s="8"/>
      <c r="H32" s="9"/>
      <c r="I32" s="9"/>
      <c r="J32" s="9"/>
      <c r="K32" s="9"/>
      <c r="L32" s="9"/>
      <c r="M32" s="9"/>
      <c r="N32" s="9"/>
      <c r="O32" s="9"/>
      <c r="P32" s="64"/>
      <c r="Q32" s="9"/>
      <c r="R32" s="9"/>
    </row>
    <row r="33" spans="1:23" s="40" customFormat="1" x14ac:dyDescent="0.2">
      <c r="A33" s="53" t="s">
        <v>41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64"/>
      <c r="Q33" s="19"/>
      <c r="R33" s="19"/>
      <c r="S33" s="19"/>
      <c r="T33" s="19"/>
    </row>
    <row r="34" spans="1:23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64"/>
      <c r="Q34" s="21"/>
      <c r="R34" s="21"/>
    </row>
    <row r="35" spans="1:23" x14ac:dyDescent="0.2">
      <c r="A35" s="22" t="s">
        <v>18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64"/>
      <c r="Q35" s="23"/>
      <c r="R35" s="23"/>
      <c r="S35" s="23"/>
      <c r="T35" s="23"/>
    </row>
    <row r="36" spans="1:23" x14ac:dyDescent="0.2">
      <c r="A36" s="25" t="s">
        <v>19</v>
      </c>
      <c r="P36" s="64"/>
    </row>
    <row r="37" spans="1:23" x14ac:dyDescent="0.2">
      <c r="A37" s="2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5"/>
      <c r="Q37" s="7"/>
      <c r="R37" s="7"/>
      <c r="S37" s="41"/>
      <c r="T37" s="41"/>
      <c r="U37" s="41"/>
      <c r="V37" s="41"/>
      <c r="W37" s="41"/>
    </row>
    <row r="38" spans="1:23" x14ac:dyDescent="0.2">
      <c r="A38" s="27"/>
      <c r="P38" s="64"/>
    </row>
    <row r="39" spans="1:23" x14ac:dyDescent="0.2">
      <c r="A39" s="27"/>
      <c r="P39" s="64"/>
    </row>
    <row r="40" spans="1:23" x14ac:dyDescent="0.2">
      <c r="A40" s="27"/>
      <c r="P40" s="64"/>
    </row>
    <row r="41" spans="1:23" x14ac:dyDescent="0.2">
      <c r="H41" s="23"/>
      <c r="P41" s="64"/>
    </row>
    <row r="42" spans="1:23" x14ac:dyDescent="0.2">
      <c r="J42" s="23"/>
    </row>
    <row r="44" spans="1:23" x14ac:dyDescent="0.2">
      <c r="J44" s="23"/>
    </row>
    <row r="45" spans="1:23" x14ac:dyDescent="0.2">
      <c r="J45" s="23"/>
    </row>
    <row r="46" spans="1:23" x14ac:dyDescent="0.2">
      <c r="J46" s="23"/>
    </row>
    <row r="50" spans="1:23" s="24" customFormat="1" x14ac:dyDescent="0.2">
      <c r="A50" s="29"/>
      <c r="B50" s="1"/>
      <c r="C50" s="1"/>
      <c r="D50" s="1"/>
      <c r="E50" s="1"/>
      <c r="F50" s="1"/>
      <c r="G50" s="1"/>
      <c r="H50" s="1"/>
      <c r="S50" s="31"/>
      <c r="T50" s="31"/>
      <c r="U50" s="31"/>
      <c r="V50" s="31"/>
      <c r="W50" s="31"/>
    </row>
  </sheetData>
  <mergeCells count="2">
    <mergeCell ref="H7:T7"/>
    <mergeCell ref="I8:S8"/>
  </mergeCells>
  <pageMargins left="0.7" right="0.7" top="0.78740157499999996" bottom="0.78740157499999996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SVB-Abschl. Insgesamt</vt:lpstr>
      <vt:lpstr>SVB-Abschluss Männer</vt:lpstr>
      <vt:lpstr>SVB-Abschluss Frauen</vt:lpstr>
      <vt:lpstr> SVB-Abschl. Ins Anteil</vt:lpstr>
      <vt:lpstr>SVB-Abschl.M.Anteil</vt:lpstr>
      <vt:lpstr> SVB-Abschl.F.Anteil</vt:lpstr>
      <vt:lpstr>SV-Beschäftigte</vt:lpstr>
      <vt:lpstr>SV-Besch-Akademiker</vt:lpstr>
      <vt:lpstr>SV-Besch-Akademiker Anteil</vt:lpstr>
    </vt:vector>
  </TitlesOfParts>
  <Company>Regionalverband Ruhr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Lessing, Petra</cp:lastModifiedBy>
  <cp:lastPrinted>2017-03-13T09:03:50Z</cp:lastPrinted>
  <dcterms:created xsi:type="dcterms:W3CDTF">2017-02-23T09:56:25Z</dcterms:created>
  <dcterms:modified xsi:type="dcterms:W3CDTF">2020-04-23T12:09:36Z</dcterms:modified>
</cp:coreProperties>
</file>